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35" windowWidth="19320" windowHeight="7200" activeTab="4"/>
  </bookViews>
  <sheets>
    <sheet name="Protección y Control" sheetId="5" r:id="rId1"/>
    <sheet name="Manejo de Recursos" sheetId="7" r:id="rId2"/>
    <sheet name="Uso Público" sheetId="6" r:id="rId3"/>
    <sheet name="Asistencia y Parti- Comunitaria" sheetId="8" r:id="rId4"/>
    <sheet name="Presupuesto" sheetId="9" r:id="rId5"/>
  </sheets>
  <calcPr calcId="145621"/>
</workbook>
</file>

<file path=xl/calcChain.xml><?xml version="1.0" encoding="utf-8"?>
<calcChain xmlns="http://schemas.openxmlformats.org/spreadsheetml/2006/main">
  <c r="U14" i="5" l="1"/>
  <c r="U10" i="8" l="1"/>
  <c r="F25" i="9" l="1"/>
  <c r="G25" i="9" s="1"/>
  <c r="G26" i="9" s="1"/>
  <c r="G23" i="9" l="1"/>
  <c r="F22" i="9"/>
  <c r="F21" i="9"/>
  <c r="F20" i="9"/>
  <c r="F19" i="9"/>
  <c r="G16" i="9"/>
  <c r="F15" i="9"/>
  <c r="F14" i="9"/>
  <c r="F12" i="9"/>
  <c r="F13" i="9"/>
  <c r="F9" i="9"/>
  <c r="F8" i="9"/>
  <c r="F6" i="9"/>
  <c r="F5" i="9"/>
  <c r="G5" i="9" s="1"/>
  <c r="G10" i="9" s="1"/>
  <c r="G27" i="9" l="1"/>
  <c r="U37" i="6"/>
  <c r="U25" i="6"/>
  <c r="U13" i="6"/>
  <c r="U38" i="6" l="1"/>
  <c r="U24" i="7"/>
  <c r="U12" i="7"/>
  <c r="U25" i="7" l="1"/>
</calcChain>
</file>

<file path=xl/sharedStrings.xml><?xml version="1.0" encoding="utf-8"?>
<sst xmlns="http://schemas.openxmlformats.org/spreadsheetml/2006/main" count="437" uniqueCount="139">
  <si>
    <t>Meses</t>
  </si>
  <si>
    <t>Responsable</t>
  </si>
  <si>
    <t>Financiamiento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</si>
  <si>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</si>
  <si>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</si>
  <si>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</si>
  <si>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</si>
  <si>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</si>
  <si>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</si>
  <si>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</si>
  <si>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</si>
  <si>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</si>
  <si>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Donante</t>
  </si>
  <si>
    <t>Monto</t>
  </si>
  <si>
    <t>Municipalidad</t>
  </si>
  <si>
    <t>Actividades</t>
  </si>
  <si>
    <t>Verificadores</t>
  </si>
  <si>
    <t>TOTAL</t>
  </si>
  <si>
    <t>Jornales</t>
  </si>
  <si>
    <t xml:space="preserve">Ubicación Geográfica </t>
  </si>
  <si>
    <t>PARQUE REGIONAL MUNICIPAL CERRO PAPA'A, SAN MARCOS LA LAGUNA, SOLOLÁ</t>
  </si>
  <si>
    <t>Línea de acción</t>
  </si>
  <si>
    <t xml:space="preserve">Programa </t>
  </si>
  <si>
    <t>Sub programa</t>
  </si>
  <si>
    <t>Resultado esperado</t>
  </si>
  <si>
    <t xml:space="preserve">Conservación del área protegida y su biodiversidad. </t>
  </si>
  <si>
    <t>Protección y Control.</t>
  </si>
  <si>
    <t>Control y Vigilancia.</t>
  </si>
  <si>
    <t>Total</t>
  </si>
  <si>
    <t xml:space="preserve">PRM Cerro Papa'a San Marcos La Laguna </t>
  </si>
  <si>
    <t>Senderos del PRM en buen estado.</t>
  </si>
  <si>
    <t>Manejo acorde a buen uso de los recursos naturales (suelo, aire, agua, paisaje)</t>
  </si>
  <si>
    <t>Uso Público</t>
  </si>
  <si>
    <t>Recreación y Turismo</t>
  </si>
  <si>
    <t>Mejoramiento y mantenimineto de infraestructura</t>
  </si>
  <si>
    <t xml:space="preserve">PRM Papa'a San Marcos La Laguna </t>
  </si>
  <si>
    <t xml:space="preserve">Reparación en casas de arboles  y limpieza del área para acampar. </t>
  </si>
  <si>
    <t>Adecuación y mantenimiento de ifraestructura para el desarrollo del ecoturismo dentro del área</t>
  </si>
  <si>
    <t>x</t>
  </si>
  <si>
    <t>X</t>
  </si>
  <si>
    <t>Divulgación y Relaciones Públicas</t>
  </si>
  <si>
    <t>Promoción de recursos y desarrollo del ecoturismo dentro del área.</t>
  </si>
  <si>
    <t>San Marcos La Laguna</t>
  </si>
  <si>
    <t>Centro de visitantes PRM Cerro Papa'a</t>
  </si>
  <si>
    <t>PRM Cerro Papa'a San Marcos La Laguna</t>
  </si>
  <si>
    <t>Informes, fotografías</t>
  </si>
  <si>
    <t>Control de incendios forestales</t>
  </si>
  <si>
    <t>Traslado de personal</t>
  </si>
  <si>
    <t>Mantenimiento y limpia de brechas cortafuego.</t>
  </si>
  <si>
    <t>Informes, reportes a SIPECIF, Fotografias.</t>
  </si>
  <si>
    <t>Manejo de Recursos</t>
  </si>
  <si>
    <t>Manejo de ecosistemas y especies de flora y fauna</t>
  </si>
  <si>
    <t>Jornales de limpieza y mantenimiento de nacimiento de agua</t>
  </si>
  <si>
    <t xml:space="preserve">Solicitud, Informes y fotografías </t>
  </si>
  <si>
    <t>Interpretación y Educación Ambiental</t>
  </si>
  <si>
    <t>Protección, promoción de recursos y desarrollo del ecoturismo dentro del municipio.</t>
  </si>
  <si>
    <t xml:space="preserve">Niños sensibilizados e informados del proceso de áreas protegidas y biodiversidad </t>
  </si>
  <si>
    <t>Charlas y giras al PRM</t>
  </si>
  <si>
    <t>Listado de participantes, fotografías, informes</t>
  </si>
  <si>
    <t>Capacitar al administrador y guarda recurso en el manejo del PRM</t>
  </si>
  <si>
    <t xml:space="preserve">Administradores del PRM capacitados en gestión de áreas protegidas </t>
  </si>
  <si>
    <t>Monitoreos en el PRM</t>
  </si>
  <si>
    <t>CONSEJO NACIONAL DE ÁREAS PROTEGIDAS - CONAP -</t>
  </si>
  <si>
    <t>Asistencia, Orientación y Participación Comunitaria</t>
  </si>
  <si>
    <t>Capacitación y Extensionismo</t>
  </si>
  <si>
    <t>Desarrollo de capacidades e instrumentos de gestión del Área Protegida</t>
  </si>
  <si>
    <t>Conservación de Recursos Naturales</t>
  </si>
  <si>
    <t>N°.</t>
  </si>
  <si>
    <t xml:space="preserve">Actividades </t>
  </si>
  <si>
    <t>Codigo</t>
  </si>
  <si>
    <t>Protección y mantenimiento de nacimientos de agua.</t>
  </si>
  <si>
    <t>Prevencion de ilicitos ambientales en el área protegida</t>
  </si>
  <si>
    <t>CONAP</t>
  </si>
  <si>
    <t>INAB</t>
  </si>
  <si>
    <t>Vivamos Mejor</t>
  </si>
  <si>
    <t>Patrullajes  en área protegida</t>
  </si>
  <si>
    <t>G.R,  UMGAR, G.R. CONAP.</t>
  </si>
  <si>
    <t>1,2</t>
  </si>
  <si>
    <t>G.R,  UMGAR, G.R. CONAP, PNC.</t>
  </si>
  <si>
    <t>1,2,6</t>
  </si>
  <si>
    <t>Policía Nacional Civil</t>
  </si>
  <si>
    <t xml:space="preserve">Contención de incendios con involucramiento del personal municipal y la comunidad.  </t>
  </si>
  <si>
    <t>Planificacion semanal, informe y fotografías</t>
  </si>
  <si>
    <t>UMGAR, CONAP, comunitarios</t>
  </si>
  <si>
    <t>TOTAL DEL PROGRAMA</t>
  </si>
  <si>
    <t>UMGAR, G.R. Tco Agua y Saneamiento</t>
  </si>
  <si>
    <t>Recuperaración de cobertura forestal en el árae protegida</t>
  </si>
  <si>
    <t>Reforestaciones en áreas afectadas por incendios forestales</t>
  </si>
  <si>
    <t>Mantenimiento a reforestaciones</t>
  </si>
  <si>
    <t>UMGAR, G.R y GR CONAP</t>
  </si>
  <si>
    <t>1,2,3</t>
  </si>
  <si>
    <t xml:space="preserve">Planilla, Solicitud, Informe y fotografías </t>
  </si>
  <si>
    <t>TOTAL DEL SUBPROGRAMA</t>
  </si>
  <si>
    <t>Gestión de 1 proyecto PINPEP</t>
  </si>
  <si>
    <t>Plan de Manejo para proyecto de reforestación.</t>
  </si>
  <si>
    <t xml:space="preserve">UMGAR, G.R. </t>
  </si>
  <si>
    <t>PINPEP</t>
  </si>
  <si>
    <t>Actividades Productivas</t>
  </si>
  <si>
    <t>Mantenimiento y limpieza del sendero</t>
  </si>
  <si>
    <t>UMGAR, GR CONAP, personas particulares</t>
  </si>
  <si>
    <t xml:space="preserve">Letrina abonera en buen estado </t>
  </si>
  <si>
    <t>Limpieza y mantenimiento de letrina</t>
  </si>
  <si>
    <t>Guarda recursos</t>
  </si>
  <si>
    <t>Avtividades</t>
  </si>
  <si>
    <t>UMGAR, CONAP</t>
  </si>
  <si>
    <t>Listado, fotografías, informe.</t>
  </si>
  <si>
    <t>CONAP, UMGAR</t>
  </si>
  <si>
    <t>Particulares/planilla</t>
  </si>
  <si>
    <t>PRESUPUESTO PARQUE REGIONAL MUNICIPAL CERRO PAPA'A</t>
  </si>
  <si>
    <t>PARQUE REGIONAL MUNICIPAL CERRO PAPA'A</t>
  </si>
  <si>
    <t>Programa Protección y Control Parque Regional Municipal Cerro Papa'a</t>
  </si>
  <si>
    <t>Contención de incendios</t>
  </si>
  <si>
    <t>Vehículo</t>
  </si>
  <si>
    <t xml:space="preserve">TOTAL POR PROGRAMA </t>
  </si>
  <si>
    <t>Programa Manejo de Recursos Parque Regional Municipal Cerro Papa'a</t>
  </si>
  <si>
    <t>Limpieza y mantenimiento de nacimiento de agua</t>
  </si>
  <si>
    <t>Plan de Manejo proyecto de reforestación.</t>
  </si>
  <si>
    <t>Documento</t>
  </si>
  <si>
    <t>Programa Uso Público Parque Regional Municipal Cerro Papa'a</t>
  </si>
  <si>
    <t>Evento</t>
  </si>
  <si>
    <t>Asistencia, Orientación y Participación Comunitaria Parque Regional Municipal Cerro Papa'a</t>
  </si>
  <si>
    <t>Administrador y colaboradores capacitados en gestión de áreas protegidas.</t>
  </si>
  <si>
    <t>Código Fuente de Financiamiento</t>
  </si>
  <si>
    <t>PLAN OPERATIVO ANUAL POA 2018</t>
  </si>
  <si>
    <t xml:space="preserve">UMGAR, CONAP, </t>
  </si>
  <si>
    <t xml:space="preserve"> fotografías</t>
  </si>
  <si>
    <t xml:space="preserve">UMGAR, G.R y GR CONAP, </t>
  </si>
  <si>
    <t>Comprobante y planillas.</t>
  </si>
  <si>
    <t>Resultado esperado 2018</t>
  </si>
  <si>
    <t>Municipalidad, GR CONAP y pariculares.</t>
  </si>
  <si>
    <t xml:space="preserve">Planillas,  Informe y fotografías. </t>
  </si>
  <si>
    <t xml:space="preserve">Reparación de casas de arboles  y limpieza del área para acampar. </t>
  </si>
  <si>
    <t xml:space="preserve"> Solicitud, planilla y fotografías. </t>
  </si>
  <si>
    <t xml:space="preserve"> población local conozcan las principales actividades del área protegida PRM Cerro Papa'a.</t>
  </si>
  <si>
    <t>charlas a las organizaciones y poblacion.</t>
  </si>
  <si>
    <t>UMGAR, gr conap,</t>
  </si>
  <si>
    <t>Fotografias, planillas.</t>
  </si>
  <si>
    <t>Charlas a las organizaciones</t>
  </si>
  <si>
    <t>charla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</si>
</sst>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64" formatCode="_-&quot;$&quot;* #,##0.00_-;\-&quot;$&quot;* #,##0.00_-;_-&quot;$&quot;* &quot;-&quot;??_-;_-@_-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i/>
      <sz val="10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b/>
      <i/>
      <u/>
      <sz val="10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0" fillId="2" borderId="0" xfId="0" applyFill="1"/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4" fontId="6" fillId="2" borderId="0" xfId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4" fontId="6" fillId="2" borderId="0" xfId="1" applyNumberFormat="1" applyFont="1" applyFill="1" applyBorder="1" applyAlignment="1">
      <alignment horizontal="left" vertical="center" wrapText="1"/>
    </xf>
    <xf numFmtId="0" fontId="0" fillId="2" borderId="4" xfId="0" applyFill="1" applyBorder="1"/>
    <xf numFmtId="0" fontId="0" fillId="2" borderId="0" xfId="0" applyFill="1" applyBorder="1"/>
    <xf numFmtId="49" fontId="4" fillId="2" borderId="8" xfId="0" applyNumberFormat="1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/>
    </xf>
    <xf numFmtId="49" fontId="6" fillId="2" borderId="8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top" wrapText="1"/>
    </xf>
    <xf numFmtId="49" fontId="6" fillId="0" borderId="8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44" fontId="6" fillId="0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top"/>
    </xf>
    <xf numFmtId="0" fontId="5" fillId="2" borderId="4" xfId="0" applyFont="1" applyFill="1" applyBorder="1"/>
    <xf numFmtId="0" fontId="6" fillId="0" borderId="8" xfId="0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44" fontId="6" fillId="2" borderId="8" xfId="1" applyNumberFormat="1" applyFont="1" applyFill="1" applyBorder="1" applyAlignment="1">
      <alignment horizontal="left" vertical="center" wrapText="1"/>
    </xf>
    <xf numFmtId="0" fontId="5" fillId="2" borderId="0" xfId="0" applyFont="1" applyFill="1" applyBorder="1"/>
    <xf numFmtId="0" fontId="5" fillId="2" borderId="10" xfId="0" applyFont="1" applyFill="1" applyBorder="1"/>
    <xf numFmtId="0" fontId="3" fillId="2" borderId="9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0" fillId="2" borderId="0" xfId="0" applyFill="1"/>
    <xf numFmtId="0" fontId="5" fillId="2" borderId="0" xfId="0" applyFont="1" applyFill="1" applyBorder="1"/>
    <xf numFmtId="0" fontId="6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4" xfId="0" applyFont="1" applyFill="1" applyBorder="1"/>
    <xf numFmtId="0" fontId="11" fillId="2" borderId="0" xfId="0" applyFont="1" applyFill="1" applyBorder="1"/>
    <xf numFmtId="0" fontId="10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top"/>
    </xf>
    <xf numFmtId="0" fontId="5" fillId="2" borderId="12" xfId="0" applyFont="1" applyFill="1" applyBorder="1"/>
    <xf numFmtId="0" fontId="5" fillId="2" borderId="5" xfId="0" applyFont="1" applyFill="1" applyBorder="1"/>
    <xf numFmtId="0" fontId="5" fillId="2" borderId="11" xfId="0" applyFont="1" applyFill="1" applyBorder="1"/>
    <xf numFmtId="0" fontId="4" fillId="2" borderId="8" xfId="0" applyFont="1" applyFill="1" applyBorder="1" applyAlignment="1">
      <alignment horizontal="center" vertical="top"/>
    </xf>
    <xf numFmtId="0" fontId="12" fillId="2" borderId="8" xfId="0" applyFont="1" applyFill="1" applyBorder="1" applyAlignment="1">
      <alignment vertical="top"/>
    </xf>
    <xf numFmtId="49" fontId="12" fillId="2" borderId="8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44" fontId="10" fillId="2" borderId="8" xfId="1" applyFont="1" applyFill="1" applyBorder="1" applyAlignment="1">
      <alignment vertical="center"/>
    </xf>
    <xf numFmtId="0" fontId="10" fillId="2" borderId="8" xfId="0" applyFont="1" applyFill="1" applyBorder="1" applyAlignment="1">
      <alignment vertical="top" wrapText="1"/>
    </xf>
    <xf numFmtId="44" fontId="11" fillId="2" borderId="8" xfId="1" applyFont="1" applyFill="1" applyBorder="1" applyAlignment="1">
      <alignment horizontal="center" vertical="center"/>
    </xf>
    <xf numFmtId="44" fontId="11" fillId="2" borderId="8" xfId="1" applyFont="1" applyFill="1" applyBorder="1" applyAlignment="1">
      <alignment vertical="center"/>
    </xf>
    <xf numFmtId="44" fontId="0" fillId="2" borderId="0" xfId="1" applyFont="1" applyFill="1"/>
    <xf numFmtId="0" fontId="11" fillId="2" borderId="8" xfId="0" applyFont="1" applyFill="1" applyBorder="1" applyAlignment="1">
      <alignment horizontal="center" vertical="center" wrapText="1"/>
    </xf>
    <xf numFmtId="44" fontId="14" fillId="4" borderId="11" xfId="0" applyNumberFormat="1" applyFont="1" applyFill="1" applyBorder="1"/>
    <xf numFmtId="0" fontId="1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center" wrapText="1"/>
    </xf>
    <xf numFmtId="44" fontId="10" fillId="2" borderId="1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top"/>
    </xf>
    <xf numFmtId="0" fontId="10" fillId="2" borderId="15" xfId="0" applyFont="1" applyFill="1" applyBorder="1" applyAlignment="1">
      <alignment horizontal="center" vertical="center"/>
    </xf>
    <xf numFmtId="44" fontId="10" fillId="2" borderId="16" xfId="1" applyFont="1" applyFill="1" applyBorder="1" applyAlignment="1">
      <alignment vertical="center"/>
    </xf>
    <xf numFmtId="44" fontId="14" fillId="3" borderId="8" xfId="0" applyNumberFormat="1" applyFont="1" applyFill="1" applyBorder="1"/>
    <xf numFmtId="0" fontId="4" fillId="2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44" fontId="6" fillId="2" borderId="8" xfId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vertical="top" wrapText="1"/>
    </xf>
    <xf numFmtId="0" fontId="6" fillId="2" borderId="8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vertical="top"/>
    </xf>
    <xf numFmtId="0" fontId="15" fillId="2" borderId="9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5" fillId="2" borderId="10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/>
    </xf>
    <xf numFmtId="49" fontId="6" fillId="2" borderId="8" xfId="0" applyNumberFormat="1" applyFont="1" applyFill="1" applyBorder="1" applyAlignment="1">
      <alignment horizontal="center" vertical="center" wrapText="1"/>
    </xf>
    <xf numFmtId="44" fontId="5" fillId="2" borderId="16" xfId="1" applyFont="1" applyFill="1" applyBorder="1" applyAlignment="1">
      <alignment horizontal="center" vertical="center"/>
    </xf>
    <xf numFmtId="44" fontId="6" fillId="2" borderId="16" xfId="1" applyFont="1" applyFill="1" applyBorder="1" applyAlignment="1">
      <alignment horizontal="center" vertical="center"/>
    </xf>
    <xf numFmtId="44" fontId="6" fillId="2" borderId="16" xfId="1" applyFont="1" applyFill="1" applyBorder="1" applyAlignment="1">
      <alignment horizontal="center" vertical="center" wrapText="1"/>
    </xf>
    <xf numFmtId="0" fontId="5" fillId="2" borderId="1" xfId="0" applyFont="1" applyFill="1" applyBorder="1"/>
    <xf numFmtId="2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44" fontId="8" fillId="6" borderId="8" xfId="0" applyNumberFormat="1" applyFont="1" applyFill="1" applyBorder="1"/>
    <xf numFmtId="49" fontId="7" fillId="2" borderId="15" xfId="0" applyNumberFormat="1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44" fontId="6" fillId="2" borderId="16" xfId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/>
    </xf>
    <xf numFmtId="0" fontId="6" fillId="2" borderId="19" xfId="0" applyNumberFormat="1" applyFont="1" applyFill="1" applyBorder="1" applyAlignment="1">
      <alignment horizontal="center" vertical="center" wrapText="1"/>
    </xf>
    <xf numFmtId="1" fontId="5" fillId="2" borderId="19" xfId="0" applyNumberFormat="1" applyFont="1" applyFill="1" applyBorder="1" applyAlignment="1">
      <alignment horizontal="center"/>
    </xf>
    <xf numFmtId="44" fontId="6" fillId="2" borderId="14" xfId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" fontId="5" fillId="2" borderId="19" xfId="0" applyNumberFormat="1" applyFont="1" applyFill="1" applyBorder="1" applyAlignment="1">
      <alignment horizontal="center" vertical="center"/>
    </xf>
    <xf numFmtId="44" fontId="7" fillId="2" borderId="15" xfId="1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center" vertical="center" wrapText="1"/>
    </xf>
    <xf numFmtId="44" fontId="6" fillId="0" borderId="1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4" fontId="6" fillId="2" borderId="14" xfId="1" applyNumberFormat="1" applyFont="1" applyFill="1" applyBorder="1" applyAlignment="1">
      <alignment horizontal="center" vertical="center" wrapText="1"/>
    </xf>
    <xf numFmtId="44" fontId="6" fillId="2" borderId="16" xfId="1" applyNumberFormat="1" applyFont="1" applyFill="1" applyBorder="1" applyAlignment="1">
      <alignment horizontal="center" vertical="center" wrapText="1"/>
    </xf>
    <xf numFmtId="0" fontId="17" fillId="2" borderId="15" xfId="0" applyFont="1" applyFill="1" applyBorder="1"/>
    <xf numFmtId="49" fontId="7" fillId="0" borderId="17" xfId="0" applyNumberFormat="1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top" wrapText="1"/>
    </xf>
    <xf numFmtId="44" fontId="6" fillId="2" borderId="8" xfId="0" applyNumberFormat="1" applyFont="1" applyFill="1" applyBorder="1" applyAlignment="1">
      <alignment horizontal="center" vertical="center"/>
    </xf>
    <xf numFmtId="44" fontId="18" fillId="5" borderId="23" xfId="3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horizontal="left" vertical="top" wrapText="1"/>
    </xf>
    <xf numFmtId="0" fontId="5" fillId="2" borderId="25" xfId="0" applyFont="1" applyFill="1" applyBorder="1"/>
    <xf numFmtId="0" fontId="5" fillId="2" borderId="25" xfId="0" applyFont="1" applyFill="1" applyBorder="1" applyAlignment="1">
      <alignment horizontal="center" vertical="center"/>
    </xf>
    <xf numFmtId="44" fontId="6" fillId="2" borderId="26" xfId="1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left" vertical="top" wrapText="1"/>
    </xf>
    <xf numFmtId="44" fontId="6" fillId="2" borderId="8" xfId="1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44" fontId="6" fillId="2" borderId="8" xfId="1" applyFont="1" applyFill="1" applyBorder="1" applyAlignment="1">
      <alignment horizontal="center" vertical="center" wrapText="1"/>
    </xf>
    <xf numFmtId="44" fontId="5" fillId="2" borderId="8" xfId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top"/>
    </xf>
    <xf numFmtId="0" fontId="15" fillId="2" borderId="9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10" xfId="0" applyFont="1" applyFill="1" applyBorder="1" applyAlignment="1">
      <alignment horizontal="center" vertical="top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top" wrapText="1"/>
    </xf>
    <xf numFmtId="49" fontId="4" fillId="2" borderId="22" xfId="0" applyNumberFormat="1" applyFont="1" applyFill="1" applyBorder="1" applyAlignment="1">
      <alignment horizontal="center" vertical="top" wrapText="1"/>
    </xf>
    <xf numFmtId="49" fontId="4" fillId="2" borderId="23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top"/>
    </xf>
    <xf numFmtId="0" fontId="12" fillId="2" borderId="16" xfId="0" applyFont="1" applyFill="1" applyBorder="1" applyAlignment="1">
      <alignment vertical="top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2" fillId="2" borderId="15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top"/>
    </xf>
    <xf numFmtId="0" fontId="11" fillId="2" borderId="0" xfId="0" applyFont="1" applyFill="1" applyBorder="1" applyAlignment="1"/>
    <xf numFmtId="0" fontId="10" fillId="2" borderId="8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top"/>
    </xf>
    <xf numFmtId="0" fontId="12" fillId="2" borderId="8" xfId="0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/>
    </xf>
    <xf numFmtId="49" fontId="12" fillId="2" borderId="8" xfId="0" applyNumberFormat="1" applyFont="1" applyFill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/>
    </xf>
    <xf numFmtId="0" fontId="6" fillId="2" borderId="5" xfId="0" applyFont="1" applyFill="1" applyBorder="1" applyAlignment="1"/>
    <xf numFmtId="0" fontId="6" fillId="2" borderId="11" xfId="0" applyFont="1" applyFill="1" applyBorder="1" applyAlignment="1"/>
    <xf numFmtId="0" fontId="5" fillId="2" borderId="0" xfId="0" applyFont="1" applyFill="1" applyBorder="1" applyAlignment="1"/>
    <xf numFmtId="0" fontId="5" fillId="2" borderId="10" xfId="0" applyFont="1" applyFill="1" applyBorder="1" applyAlignment="1"/>
    <xf numFmtId="0" fontId="4" fillId="2" borderId="8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4" fillId="6" borderId="21" xfId="0" applyFont="1" applyFill="1" applyBorder="1" applyAlignment="1">
      <alignment horizontal="left" vertical="top" wrapText="1"/>
    </xf>
    <xf numFmtId="0" fontId="4" fillId="6" borderId="22" xfId="0" applyFont="1" applyFill="1" applyBorder="1" applyAlignment="1">
      <alignment horizontal="left" vertical="top" wrapText="1"/>
    </xf>
    <xf numFmtId="0" fontId="4" fillId="6" borderId="23" xfId="0" applyFont="1" applyFill="1" applyBorder="1" applyAlignment="1">
      <alignment horizontal="left" vertical="top" wrapText="1"/>
    </xf>
    <xf numFmtId="0" fontId="18" fillId="5" borderId="21" xfId="0" applyFont="1" applyFill="1" applyBorder="1" applyAlignment="1">
      <alignment horizontal="center" vertical="center"/>
    </xf>
    <xf numFmtId="0" fontId="18" fillId="5" borderId="22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top"/>
    </xf>
    <xf numFmtId="0" fontId="15" fillId="2" borderId="5" xfId="0" applyFont="1" applyFill="1" applyBorder="1" applyAlignment="1">
      <alignment horizontal="center" vertical="top"/>
    </xf>
    <xf numFmtId="0" fontId="15" fillId="2" borderId="1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18" xfId="0" applyFont="1" applyFill="1" applyBorder="1" applyAlignment="1">
      <alignment horizontal="center"/>
    </xf>
    <xf numFmtId="0" fontId="19" fillId="7" borderId="27" xfId="0" applyFont="1" applyFill="1" applyBorder="1" applyAlignment="1">
      <alignment horizontal="center"/>
    </xf>
    <xf numFmtId="0" fontId="19" fillId="7" borderId="28" xfId="0" applyFont="1" applyFill="1" applyBorder="1" applyAlignment="1">
      <alignment horizontal="center"/>
    </xf>
    <xf numFmtId="0" fontId="19" fillId="7" borderId="29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49" fontId="12" fillId="2" borderId="32" xfId="0" applyNumberFormat="1" applyFont="1" applyFill="1" applyBorder="1" applyAlignment="1">
      <alignment horizontal="center" vertical="center" wrapText="1"/>
    </xf>
    <xf numFmtId="49" fontId="10" fillId="2" borderId="33" xfId="0" applyNumberFormat="1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 wrapText="1"/>
    </xf>
    <xf numFmtId="49" fontId="12" fillId="2" borderId="21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0" fillId="2" borderId="23" xfId="0" applyNumberFormat="1" applyFont="1" applyFill="1" applyBorder="1" applyAlignment="1">
      <alignment horizontal="center" vertical="center" wrapText="1"/>
    </xf>
  </cellXfs>
  <cellStyles count="5">
    <cellStyle name="Moneda" xfId="1" builtinId="4"/>
    <cellStyle name="Moneda 2" xfId="4"/>
    <cellStyle name="Moneda 3" xf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1404151</xdr:colOff>
      <xdr:row>0</xdr:row>
      <xdr:rowOff>70124</xdr:rowOff>
    </xdr:from>
    <xdr:to>
      <xdr:col>19</xdr:col>
      <xdr:colOff>452419</xdr:colOff>
      <xdr:row>5</xdr:row>
      <xdr:rowOff>166688</xdr:rowOff>
    </xdr:to>
    <xdr:pic>
      <xdr:nvPicPr>
        <xdr:cNvPr id="2" name="1 Imagen" descr="escuedo nuevo san marco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7589" y="70124"/>
          <a:ext cx="1500955" cy="1096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35718</xdr:colOff>
      <xdr:row>0</xdr:row>
      <xdr:rowOff>59532</xdr:rowOff>
    </xdr:from>
    <xdr:to>
      <xdr:col>1</xdr:col>
      <xdr:colOff>626268</xdr:colOff>
      <xdr:row>3</xdr:row>
      <xdr:rowOff>61913</xdr:rowOff>
    </xdr:to>
    <xdr:pic>
      <xdr:nvPicPr>
        <xdr:cNvPr id="3" name="2 Imagen" descr="C:\Users\hp\Pictures\LOGO_UMGAR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59532"/>
          <a:ext cx="59055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85042</xdr:colOff>
      <xdr:row>0</xdr:row>
      <xdr:rowOff>8506</xdr:rowOff>
    </xdr:from>
    <xdr:ext cx="1412739" cy="1279071"/>
    <xdr:pic>
      <xdr:nvPicPr>
        <xdr:cNvPr id="2" name="1 Imagen" descr="escuedo nuevo san marco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36386" y="8506"/>
          <a:ext cx="1412739" cy="12790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85043</xdr:colOff>
      <xdr:row>14</xdr:row>
      <xdr:rowOff>68037</xdr:rowOff>
    </xdr:from>
    <xdr:ext cx="1248458" cy="1130334"/>
    <xdr:pic>
      <xdr:nvPicPr>
        <xdr:cNvPr id="3" name="2 Imagen" descr="escuedo nuevo san marco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36387" y="4628131"/>
          <a:ext cx="1248458" cy="11303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435428</xdr:colOff>
      <xdr:row>0</xdr:row>
      <xdr:rowOff>122464</xdr:rowOff>
    </xdr:from>
    <xdr:to>
      <xdr:col>1</xdr:col>
      <xdr:colOff>1025978</xdr:colOff>
      <xdr:row>3</xdr:row>
      <xdr:rowOff>38100</xdr:rowOff>
    </xdr:to>
    <xdr:pic>
      <xdr:nvPicPr>
        <xdr:cNvPr id="4" name="3 Imagen" descr="C:\Users\hp\Pictures\LOGO_UMGAR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122464"/>
          <a:ext cx="59055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573199</xdr:colOff>
      <xdr:row>0</xdr:row>
      <xdr:rowOff>39120</xdr:rowOff>
    </xdr:from>
    <xdr:to>
      <xdr:col>20</xdr:col>
      <xdr:colOff>246195</xdr:colOff>
      <xdr:row>6</xdr:row>
      <xdr:rowOff>95250</xdr:rowOff>
    </xdr:to>
    <xdr:pic>
      <xdr:nvPicPr>
        <xdr:cNvPr id="2" name="1 Imagen" descr="escuedo nuevo san marco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93387" y="39120"/>
          <a:ext cx="1458933" cy="1306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18</xdr:col>
      <xdr:colOff>787511</xdr:colOff>
      <xdr:row>14</xdr:row>
      <xdr:rowOff>95250</xdr:rowOff>
    </xdr:from>
    <xdr:ext cx="1458933" cy="1321594"/>
    <xdr:pic>
      <xdr:nvPicPr>
        <xdr:cNvPr id="3" name="2 Imagen" descr="escuedo nuevo san marco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7699" y="4083844"/>
          <a:ext cx="1458933" cy="1321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18</xdr:col>
      <xdr:colOff>799417</xdr:colOff>
      <xdr:row>26</xdr:row>
      <xdr:rowOff>47626</xdr:rowOff>
    </xdr:from>
    <xdr:ext cx="1248457" cy="1345405"/>
    <xdr:pic>
      <xdr:nvPicPr>
        <xdr:cNvPr id="5" name="4 Imagen" descr="escuedo nuevo san marco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9605" y="7548564"/>
          <a:ext cx="1248457" cy="1345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486832</xdr:colOff>
      <xdr:row>0</xdr:row>
      <xdr:rowOff>84668</xdr:rowOff>
    </xdr:from>
    <xdr:to>
      <xdr:col>1</xdr:col>
      <xdr:colOff>1077382</xdr:colOff>
      <xdr:row>2</xdr:row>
      <xdr:rowOff>228601</xdr:rowOff>
    </xdr:to>
    <xdr:pic>
      <xdr:nvPicPr>
        <xdr:cNvPr id="6" name="5 Imagen" descr="C:\Users\hp\Pictures\LOGO_UMGAR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84668"/>
          <a:ext cx="59055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13606</xdr:colOff>
      <xdr:row>0</xdr:row>
      <xdr:rowOff>71437</xdr:rowOff>
    </xdr:from>
    <xdr:ext cx="1284176" cy="1166813"/>
    <xdr:pic>
      <xdr:nvPicPr>
        <xdr:cNvPr id="2" name="1 Imagen" descr="escuedo nuevo san marco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93325" y="71437"/>
          <a:ext cx="1284176" cy="1166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266700</xdr:colOff>
      <xdr:row>0</xdr:row>
      <xdr:rowOff>76200</xdr:rowOff>
    </xdr:from>
    <xdr:to>
      <xdr:col>1</xdr:col>
      <xdr:colOff>857250</xdr:colOff>
      <xdr:row>3</xdr:row>
      <xdr:rowOff>0</xdr:rowOff>
    </xdr:to>
    <xdr:pic>
      <xdr:nvPicPr>
        <xdr:cNvPr id="3" name="2 Imagen" descr="C:\Users\hp\Pictures\LOGO_UMGAR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76200"/>
          <a:ext cx="59055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392907</xdr:colOff>
      <xdr:row>0</xdr:row>
      <xdr:rowOff>0</xdr:rowOff>
    </xdr:from>
    <xdr:ext cx="525174" cy="565956"/>
    <xdr:pic>
      <xdr:nvPicPr>
        <xdr:cNvPr id="2" name="1 Imagen" descr="escuedo nuevo san marco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1" y="0"/>
          <a:ext cx="525174" cy="565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9525</xdr:colOff>
      <xdr:row>0</xdr:row>
      <xdr:rowOff>38100</xdr:rowOff>
    </xdr:from>
    <xdr:to>
      <xdr:col>0</xdr:col>
      <xdr:colOff>600075</xdr:colOff>
      <xdr:row>2</xdr:row>
      <xdr:rowOff>190500</xdr:rowOff>
    </xdr:to>
    <xdr:pic>
      <xdr:nvPicPr>
        <xdr:cNvPr id="3" name="2 Imagen" descr="C:\Users\hp\Pictures\LOGO_UMGAR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59055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zoomScale="80" zoomScaleNormal="80" workbookViewId="0">
      <selection activeCell="D17" sqref="D17"/>
    </sheetView>
  </sheetViews>
  <sheetFormatPr baseColWidth="10" defaultRowHeight="15" x14ac:dyDescent="0.25"/>
  <cols>
    <col min="1" max="1" width="5.42578125" style="1" bestFit="1" customWidth="1"/>
    <col min="2" max="2" width="20.5703125" style="1" bestFit="1" customWidth="1"/>
    <col min="3" max="3" width="24.140625" style="1" customWidth="1"/>
    <col min="4" max="4" width="18" style="1" customWidth="1"/>
    <col min="5" max="6" width="3.140625" style="1" bestFit="1" customWidth="1"/>
    <col min="7" max="7" width="3.85546875" style="1" bestFit="1" customWidth="1"/>
    <col min="8" max="8" width="3.42578125" style="1" bestFit="1" customWidth="1"/>
    <col min="9" max="9" width="3.85546875" style="1" bestFit="1" customWidth="1"/>
    <col min="10" max="11" width="3" style="1" bestFit="1" customWidth="1"/>
    <col min="12" max="12" width="3.42578125" style="1" bestFit="1" customWidth="1"/>
    <col min="13" max="13" width="3.140625" style="1" bestFit="1" customWidth="1"/>
    <col min="14" max="16" width="3.42578125" style="1" bestFit="1" customWidth="1"/>
    <col min="17" max="17" width="18.28515625" style="1" bestFit="1" customWidth="1"/>
    <col min="18" max="18" width="22" style="1" bestFit="1" customWidth="1"/>
    <col min="19" max="19" width="14.85546875" style="1" bestFit="1" customWidth="1"/>
    <col min="20" max="20" width="12.42578125" style="1" bestFit="1" customWidth="1"/>
    <col min="21" max="21" width="14.140625" style="1" bestFit="1" customWidth="1"/>
    <col min="22" max="22" width="40.28515625" style="1" customWidth="1"/>
    <col min="23" max="16384" width="11.42578125" style="1"/>
  </cols>
  <sheetData>
    <row r="1" spans="1:22" ht="15.75" customHeight="1" x14ac:dyDescent="0.25">
      <c r="A1" s="149" t="s">
        <v>62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/>
    </row>
    <row r="2" spans="1:22" ht="15.75" customHeight="1" x14ac:dyDescent="0.25">
      <c r="A2" s="152" t="s">
        <v>123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/>
    </row>
    <row r="3" spans="1:22" ht="15.75" customHeight="1" x14ac:dyDescent="0.25">
      <c r="A3" s="152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4"/>
    </row>
    <row r="4" spans="1:22" ht="15.75" customHeight="1" x14ac:dyDescent="0.25">
      <c r="A4" s="22">
        <v>1</v>
      </c>
      <c r="B4" s="33" t="s">
        <v>21</v>
      </c>
      <c r="C4" s="33" t="s">
        <v>25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29"/>
    </row>
    <row r="5" spans="1:22" x14ac:dyDescent="0.25">
      <c r="A5" s="22">
        <v>2</v>
      </c>
      <c r="B5" s="33" t="s">
        <v>22</v>
      </c>
      <c r="C5" s="33" t="s">
        <v>26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29"/>
    </row>
    <row r="6" spans="1:22" ht="15.75" thickBot="1" x14ac:dyDescent="0.3">
      <c r="A6" s="40">
        <v>3</v>
      </c>
      <c r="B6" s="41" t="s">
        <v>23</v>
      </c>
      <c r="C6" s="41" t="s">
        <v>27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2"/>
    </row>
    <row r="7" spans="1:22" ht="15.75" customHeight="1" thickBot="1" x14ac:dyDescent="0.3">
      <c r="A7" s="157" t="s">
        <v>67</v>
      </c>
      <c r="B7" s="159" t="s">
        <v>128</v>
      </c>
      <c r="C7" s="161" t="s">
        <v>19</v>
      </c>
      <c r="D7" s="159" t="s">
        <v>68</v>
      </c>
      <c r="E7" s="163" t="s">
        <v>0</v>
      </c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5"/>
      <c r="Q7" s="159" t="s">
        <v>1</v>
      </c>
      <c r="R7" s="159" t="s">
        <v>16</v>
      </c>
      <c r="S7" s="146" t="s">
        <v>2</v>
      </c>
      <c r="T7" s="147"/>
      <c r="U7" s="148"/>
    </row>
    <row r="8" spans="1:22" ht="15.75" thickBot="1" x14ac:dyDescent="0.3">
      <c r="A8" s="158"/>
      <c r="B8" s="160"/>
      <c r="C8" s="162"/>
      <c r="D8" s="160"/>
      <c r="E8" s="10" t="s">
        <v>3</v>
      </c>
      <c r="F8" s="10" t="s">
        <v>4</v>
      </c>
      <c r="G8" s="10" t="s">
        <v>5</v>
      </c>
      <c r="H8" s="10" t="s">
        <v>6</v>
      </c>
      <c r="I8" s="10" t="s">
        <v>5</v>
      </c>
      <c r="J8" s="10" t="s">
        <v>7</v>
      </c>
      <c r="K8" s="10" t="s">
        <v>7</v>
      </c>
      <c r="L8" s="10" t="s">
        <v>6</v>
      </c>
      <c r="M8" s="10" t="s">
        <v>8</v>
      </c>
      <c r="N8" s="10" t="s">
        <v>9</v>
      </c>
      <c r="O8" s="10" t="s">
        <v>10</v>
      </c>
      <c r="P8" s="10" t="s">
        <v>11</v>
      </c>
      <c r="Q8" s="160"/>
      <c r="R8" s="160"/>
      <c r="S8" s="132" t="s">
        <v>69</v>
      </c>
      <c r="T8" s="132" t="s">
        <v>13</v>
      </c>
      <c r="U8" s="21" t="s">
        <v>28</v>
      </c>
    </row>
    <row r="9" spans="1:22" ht="26.25" customHeight="1" thickBot="1" x14ac:dyDescent="0.3">
      <c r="A9" s="140">
        <v>1</v>
      </c>
      <c r="B9" s="155" t="s">
        <v>71</v>
      </c>
      <c r="C9" s="131" t="s">
        <v>44</v>
      </c>
      <c r="D9" s="124" t="s">
        <v>61</v>
      </c>
      <c r="E9" s="130" t="s">
        <v>39</v>
      </c>
      <c r="F9" s="130" t="s">
        <v>39</v>
      </c>
      <c r="G9" s="130" t="s">
        <v>39</v>
      </c>
      <c r="H9" s="130" t="s">
        <v>39</v>
      </c>
      <c r="I9" s="130" t="s">
        <v>39</v>
      </c>
      <c r="J9" s="130" t="s">
        <v>39</v>
      </c>
      <c r="K9" s="130" t="s">
        <v>39</v>
      </c>
      <c r="L9" s="130" t="s">
        <v>39</v>
      </c>
      <c r="M9" s="130" t="s">
        <v>39</v>
      </c>
      <c r="N9" s="130" t="s">
        <v>39</v>
      </c>
      <c r="O9" s="130" t="s">
        <v>39</v>
      </c>
      <c r="P9" s="130" t="s">
        <v>39</v>
      </c>
      <c r="Q9" s="134" t="s">
        <v>76</v>
      </c>
      <c r="R9" s="131" t="s">
        <v>45</v>
      </c>
      <c r="S9" s="130" t="s">
        <v>77</v>
      </c>
      <c r="T9" s="125">
        <v>960</v>
      </c>
      <c r="U9" s="125">
        <v>11520</v>
      </c>
      <c r="V9" s="126"/>
    </row>
    <row r="10" spans="1:22" ht="26.25" thickBot="1" x14ac:dyDescent="0.3">
      <c r="A10" s="142"/>
      <c r="B10" s="156"/>
      <c r="C10" s="13" t="s">
        <v>44</v>
      </c>
      <c r="D10" s="14" t="s">
        <v>75</v>
      </c>
      <c r="E10" s="133"/>
      <c r="F10" s="133"/>
      <c r="G10" s="133"/>
      <c r="H10" s="133" t="s">
        <v>39</v>
      </c>
      <c r="I10" s="133"/>
      <c r="J10" s="133"/>
      <c r="K10" s="133" t="s">
        <v>39</v>
      </c>
      <c r="L10" s="133" t="s">
        <v>39</v>
      </c>
      <c r="M10" s="133"/>
      <c r="N10" s="133"/>
      <c r="O10" s="133" t="s">
        <v>39</v>
      </c>
      <c r="P10" s="133"/>
      <c r="Q10" s="134" t="s">
        <v>78</v>
      </c>
      <c r="R10" s="13" t="s">
        <v>45</v>
      </c>
      <c r="S10" s="133" t="s">
        <v>79</v>
      </c>
      <c r="T10" s="127">
        <v>440</v>
      </c>
      <c r="U10" s="127">
        <v>1760</v>
      </c>
      <c r="V10" s="126"/>
    </row>
    <row r="11" spans="1:22" ht="39" thickBot="1" x14ac:dyDescent="0.3">
      <c r="A11" s="140">
        <v>2</v>
      </c>
      <c r="B11" s="143" t="s">
        <v>46</v>
      </c>
      <c r="C11" s="140" t="s">
        <v>42</v>
      </c>
      <c r="D11" s="14" t="s">
        <v>48</v>
      </c>
      <c r="E11" s="130"/>
      <c r="F11" s="130" t="s">
        <v>39</v>
      </c>
      <c r="G11" s="130" t="s">
        <v>39</v>
      </c>
      <c r="H11" s="130"/>
      <c r="I11" s="130"/>
      <c r="J11" s="130"/>
      <c r="K11" s="130"/>
      <c r="L11" s="130"/>
      <c r="M11" s="130"/>
      <c r="N11" s="130"/>
      <c r="O11" s="130" t="s">
        <v>39</v>
      </c>
      <c r="P11" s="130" t="s">
        <v>39</v>
      </c>
      <c r="Q11" s="134" t="s">
        <v>76</v>
      </c>
      <c r="R11" s="25" t="s">
        <v>82</v>
      </c>
      <c r="S11" s="130" t="s">
        <v>77</v>
      </c>
      <c r="T11" s="128">
        <v>1074.72</v>
      </c>
      <c r="U11" s="128">
        <v>4298.88</v>
      </c>
      <c r="V11" s="32"/>
    </row>
    <row r="12" spans="1:22" ht="68.25" customHeight="1" thickBot="1" x14ac:dyDescent="0.3">
      <c r="A12" s="141"/>
      <c r="B12" s="144"/>
      <c r="C12" s="141"/>
      <c r="D12" s="14" t="s">
        <v>81</v>
      </c>
      <c r="E12" s="130"/>
      <c r="F12" s="130" t="s">
        <v>39</v>
      </c>
      <c r="G12" s="130" t="s">
        <v>39</v>
      </c>
      <c r="H12" s="130" t="s">
        <v>39</v>
      </c>
      <c r="I12" s="130"/>
      <c r="J12" s="130"/>
      <c r="K12" s="130"/>
      <c r="L12" s="130"/>
      <c r="M12" s="130"/>
      <c r="N12" s="130"/>
      <c r="O12" s="130"/>
      <c r="P12" s="130"/>
      <c r="Q12" s="134" t="s">
        <v>124</v>
      </c>
      <c r="R12" s="34" t="s">
        <v>49</v>
      </c>
      <c r="S12" s="130" t="s">
        <v>77</v>
      </c>
      <c r="T12" s="128">
        <v>1532</v>
      </c>
      <c r="U12" s="128">
        <v>4596</v>
      </c>
      <c r="V12" s="129"/>
    </row>
    <row r="13" spans="1:22" ht="26.25" thickBot="1" x14ac:dyDescent="0.3">
      <c r="A13" s="142"/>
      <c r="B13" s="145"/>
      <c r="C13" s="142"/>
      <c r="D13" s="14" t="s">
        <v>47</v>
      </c>
      <c r="E13" s="130"/>
      <c r="F13" s="130" t="s">
        <v>39</v>
      </c>
      <c r="G13" s="130" t="s">
        <v>39</v>
      </c>
      <c r="H13" s="130" t="s">
        <v>39</v>
      </c>
      <c r="I13" s="130"/>
      <c r="J13" s="130"/>
      <c r="K13" s="130"/>
      <c r="L13" s="130"/>
      <c r="M13" s="130"/>
      <c r="N13" s="130"/>
      <c r="O13" s="130"/>
      <c r="P13" s="130"/>
      <c r="Q13" s="134" t="s">
        <v>83</v>
      </c>
      <c r="R13" s="34" t="s">
        <v>127</v>
      </c>
      <c r="S13" s="130">
        <v>1</v>
      </c>
      <c r="T13" s="128">
        <v>666.67</v>
      </c>
      <c r="U13" s="128">
        <v>2000</v>
      </c>
      <c r="V13" s="32"/>
    </row>
    <row r="14" spans="1:22" ht="15.75" customHeight="1" thickBot="1" x14ac:dyDescent="0.3">
      <c r="A14" s="137" t="s">
        <v>84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9"/>
      <c r="U14" s="64">
        <f>SUM(U9:U13)</f>
        <v>24174.880000000001</v>
      </c>
    </row>
  </sheetData>
  <mergeCells count="17">
    <mergeCell ref="A1:U1"/>
    <mergeCell ref="A2:U2"/>
    <mergeCell ref="A3:U3"/>
    <mergeCell ref="B9:B10"/>
    <mergeCell ref="A9:A10"/>
    <mergeCell ref="A7:A8"/>
    <mergeCell ref="B7:B8"/>
    <mergeCell ref="C7:C8"/>
    <mergeCell ref="D7:D8"/>
    <mergeCell ref="E7:P7"/>
    <mergeCell ref="Q7:Q8"/>
    <mergeCell ref="R7:R8"/>
    <mergeCell ref="A14:T14"/>
    <mergeCell ref="C11:C13"/>
    <mergeCell ref="B11:B13"/>
    <mergeCell ref="A11:A13"/>
    <mergeCell ref="S7:U7"/>
  </mergeCells>
  <pageMargins left="0.7" right="0.7" top="0.75" bottom="0.75" header="0.3" footer="0.3"/>
  <pageSetup paperSize="5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A25" zoomScale="70" zoomScaleNormal="70" workbookViewId="0">
      <selection activeCell="E7" sqref="E7:P7"/>
    </sheetView>
  </sheetViews>
  <sheetFormatPr baseColWidth="10" defaultRowHeight="15" x14ac:dyDescent="0.25"/>
  <cols>
    <col min="1" max="1" width="5.42578125" style="32" bestFit="1" customWidth="1"/>
    <col min="2" max="2" width="20.5703125" style="32" bestFit="1" customWidth="1"/>
    <col min="3" max="3" width="24.5703125" style="32" bestFit="1" customWidth="1"/>
    <col min="4" max="4" width="22" style="32" customWidth="1"/>
    <col min="5" max="6" width="3.140625" style="32" bestFit="1" customWidth="1"/>
    <col min="7" max="7" width="3.85546875" style="32" bestFit="1" customWidth="1"/>
    <col min="8" max="8" width="3.42578125" style="32" bestFit="1" customWidth="1"/>
    <col min="9" max="9" width="3.85546875" style="32" bestFit="1" customWidth="1"/>
    <col min="10" max="11" width="3" style="32" bestFit="1" customWidth="1"/>
    <col min="12" max="12" width="3.42578125" style="32" bestFit="1" customWidth="1"/>
    <col min="13" max="13" width="3.140625" style="32" bestFit="1" customWidth="1"/>
    <col min="14" max="16" width="3.42578125" style="32" bestFit="1" customWidth="1"/>
    <col min="17" max="17" width="15.85546875" style="32" bestFit="1" customWidth="1"/>
    <col min="18" max="18" width="15.7109375" style="32" bestFit="1" customWidth="1"/>
    <col min="19" max="19" width="16.5703125" style="32" customWidth="1"/>
    <col min="20" max="20" width="16.7109375" style="32" customWidth="1"/>
    <col min="21" max="21" width="15.5703125" style="32" customWidth="1"/>
    <col min="22" max="16384" width="11.42578125" style="32"/>
  </cols>
  <sheetData>
    <row r="1" spans="1:21" ht="18" x14ac:dyDescent="0.25">
      <c r="A1" s="149" t="s">
        <v>62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/>
    </row>
    <row r="2" spans="1:21" ht="18" x14ac:dyDescent="0.25">
      <c r="A2" s="152" t="s">
        <v>123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/>
    </row>
    <row r="3" spans="1:21" ht="18" x14ac:dyDescent="0.25">
      <c r="A3" s="152" t="s">
        <v>109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4"/>
    </row>
    <row r="4" spans="1:21" ht="15.75" x14ac:dyDescent="0.25">
      <c r="A4" s="36">
        <v>1</v>
      </c>
      <c r="B4" s="37" t="s">
        <v>21</v>
      </c>
      <c r="C4" s="175" t="s">
        <v>66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33"/>
      <c r="S4" s="33"/>
      <c r="T4" s="33"/>
      <c r="U4" s="29"/>
    </row>
    <row r="5" spans="1:21" ht="15.75" x14ac:dyDescent="0.25">
      <c r="A5" s="36">
        <v>2</v>
      </c>
      <c r="B5" s="37" t="s">
        <v>22</v>
      </c>
      <c r="C5" s="176" t="s">
        <v>50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33"/>
      <c r="S5" s="33"/>
      <c r="T5" s="33"/>
      <c r="U5" s="29"/>
    </row>
    <row r="6" spans="1:21" ht="16.5" thickBot="1" x14ac:dyDescent="0.3">
      <c r="A6" s="36">
        <v>3</v>
      </c>
      <c r="B6" s="37" t="s">
        <v>23</v>
      </c>
      <c r="C6" s="171" t="s">
        <v>51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33"/>
      <c r="S6" s="33"/>
      <c r="T6" s="33"/>
      <c r="U6" s="29"/>
    </row>
    <row r="7" spans="1:21" ht="16.5" customHeight="1" thickBot="1" x14ac:dyDescent="0.3">
      <c r="A7" s="181" t="s">
        <v>67</v>
      </c>
      <c r="B7" s="182" t="s">
        <v>128</v>
      </c>
      <c r="C7" s="184" t="s">
        <v>19</v>
      </c>
      <c r="D7" s="185" t="s">
        <v>68</v>
      </c>
      <c r="E7" s="231" t="s">
        <v>0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3"/>
      <c r="Q7" s="186" t="s">
        <v>1</v>
      </c>
      <c r="R7" s="186" t="s">
        <v>16</v>
      </c>
      <c r="S7" s="180" t="s">
        <v>2</v>
      </c>
      <c r="T7" s="180"/>
      <c r="U7" s="180"/>
    </row>
    <row r="8" spans="1:21" ht="16.5" thickBot="1" x14ac:dyDescent="0.3">
      <c r="A8" s="181"/>
      <c r="B8" s="183"/>
      <c r="C8" s="184"/>
      <c r="D8" s="185"/>
      <c r="E8" s="45" t="s">
        <v>3</v>
      </c>
      <c r="F8" s="45" t="s">
        <v>4</v>
      </c>
      <c r="G8" s="45" t="s">
        <v>5</v>
      </c>
      <c r="H8" s="45" t="s">
        <v>6</v>
      </c>
      <c r="I8" s="45" t="s">
        <v>5</v>
      </c>
      <c r="J8" s="45" t="s">
        <v>7</v>
      </c>
      <c r="K8" s="45" t="s">
        <v>7</v>
      </c>
      <c r="L8" s="45" t="s">
        <v>6</v>
      </c>
      <c r="M8" s="45" t="s">
        <v>8</v>
      </c>
      <c r="N8" s="45" t="s">
        <v>9</v>
      </c>
      <c r="O8" s="45" t="s">
        <v>10</v>
      </c>
      <c r="P8" s="45" t="s">
        <v>11</v>
      </c>
      <c r="Q8" s="186"/>
      <c r="R8" s="186"/>
      <c r="S8" s="43" t="s">
        <v>69</v>
      </c>
      <c r="T8" s="44" t="s">
        <v>13</v>
      </c>
      <c r="U8" s="39" t="s">
        <v>28</v>
      </c>
    </row>
    <row r="9" spans="1:21" ht="66.75" customHeight="1" thickBot="1" x14ac:dyDescent="0.3">
      <c r="A9" s="38">
        <v>1</v>
      </c>
      <c r="B9" s="46" t="s">
        <v>70</v>
      </c>
      <c r="C9" s="35" t="s">
        <v>44</v>
      </c>
      <c r="D9" s="46" t="s">
        <v>52</v>
      </c>
      <c r="E9" s="47"/>
      <c r="F9" s="47"/>
      <c r="G9" s="47" t="s">
        <v>38</v>
      </c>
      <c r="H9" s="47"/>
      <c r="I9" s="47" t="s">
        <v>38</v>
      </c>
      <c r="J9" s="47" t="s">
        <v>38</v>
      </c>
      <c r="K9" s="47" t="s">
        <v>38</v>
      </c>
      <c r="L9" s="47" t="s">
        <v>38</v>
      </c>
      <c r="M9" s="47" t="s">
        <v>38</v>
      </c>
      <c r="N9" s="47" t="s">
        <v>38</v>
      </c>
      <c r="O9" s="47"/>
      <c r="P9" s="47"/>
      <c r="Q9" s="47" t="s">
        <v>85</v>
      </c>
      <c r="R9" s="47" t="s">
        <v>125</v>
      </c>
      <c r="S9" s="77">
        <v>1</v>
      </c>
      <c r="T9" s="48">
        <v>406</v>
      </c>
      <c r="U9" s="48">
        <v>2842</v>
      </c>
    </row>
    <row r="10" spans="1:21" ht="48" thickBot="1" x14ac:dyDescent="0.3">
      <c r="A10" s="178">
        <v>2</v>
      </c>
      <c r="B10" s="177" t="s">
        <v>86</v>
      </c>
      <c r="C10" s="35" t="s">
        <v>44</v>
      </c>
      <c r="D10" s="46" t="s">
        <v>87</v>
      </c>
      <c r="E10" s="47"/>
      <c r="F10" s="47"/>
      <c r="G10" s="47"/>
      <c r="H10" s="47"/>
      <c r="I10" s="47"/>
      <c r="J10" s="47" t="s">
        <v>38</v>
      </c>
      <c r="K10" s="47" t="s">
        <v>38</v>
      </c>
      <c r="L10" s="47" t="s">
        <v>38</v>
      </c>
      <c r="M10" s="47"/>
      <c r="N10" s="47"/>
      <c r="O10" s="47"/>
      <c r="P10" s="47"/>
      <c r="Q10" s="47" t="s">
        <v>126</v>
      </c>
      <c r="R10" s="47" t="s">
        <v>53</v>
      </c>
      <c r="S10" s="53" t="s">
        <v>77</v>
      </c>
      <c r="T10" s="50">
        <v>4606</v>
      </c>
      <c r="U10" s="51">
        <v>4606</v>
      </c>
    </row>
    <row r="11" spans="1:21" ht="60.75" customHeight="1" thickBot="1" x14ac:dyDescent="0.3">
      <c r="A11" s="179"/>
      <c r="B11" s="177"/>
      <c r="C11" s="35" t="s">
        <v>44</v>
      </c>
      <c r="D11" s="46" t="s">
        <v>88</v>
      </c>
      <c r="E11" s="47"/>
      <c r="F11" s="47"/>
      <c r="G11" s="47"/>
      <c r="H11" s="47" t="s">
        <v>39</v>
      </c>
      <c r="I11" s="47" t="s">
        <v>39</v>
      </c>
      <c r="J11" s="47" t="s">
        <v>39</v>
      </c>
      <c r="K11" s="47"/>
      <c r="L11" s="47"/>
      <c r="M11" s="47"/>
      <c r="N11" s="47"/>
      <c r="O11" s="47"/>
      <c r="P11" s="47"/>
      <c r="Q11" s="49" t="s">
        <v>129</v>
      </c>
      <c r="R11" s="46" t="s">
        <v>91</v>
      </c>
      <c r="S11" s="47" t="s">
        <v>79</v>
      </c>
      <c r="T11" s="48">
        <v>2178</v>
      </c>
      <c r="U11" s="48">
        <v>6534</v>
      </c>
    </row>
    <row r="12" spans="1:21" ht="16.5" thickBot="1" x14ac:dyDescent="0.3">
      <c r="A12" s="169" t="s">
        <v>92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54">
        <f>SUM(U9:U11)</f>
        <v>13982</v>
      </c>
    </row>
    <row r="13" spans="1:21" x14ac:dyDescent="0.25">
      <c r="T13" s="52"/>
      <c r="U13" s="52"/>
    </row>
    <row r="14" spans="1:21" ht="15.75" thickBot="1" x14ac:dyDescent="0.3">
      <c r="T14" s="52"/>
      <c r="U14" s="52"/>
    </row>
    <row r="15" spans="1:21" ht="18" x14ac:dyDescent="0.25">
      <c r="A15" s="149" t="s">
        <v>62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1"/>
    </row>
    <row r="16" spans="1:21" ht="18" x14ac:dyDescent="0.25">
      <c r="A16" s="152" t="s">
        <v>123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4"/>
    </row>
    <row r="17" spans="1:21" ht="18" x14ac:dyDescent="0.25">
      <c r="A17" s="152" t="s">
        <v>109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4"/>
    </row>
    <row r="18" spans="1:21" ht="15.75" x14ac:dyDescent="0.25">
      <c r="A18" s="36">
        <v>1</v>
      </c>
      <c r="B18" s="37" t="s">
        <v>21</v>
      </c>
      <c r="C18" s="175" t="s">
        <v>66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33"/>
      <c r="S18" s="33"/>
      <c r="T18" s="33"/>
      <c r="U18" s="29"/>
    </row>
    <row r="19" spans="1:21" ht="15.75" x14ac:dyDescent="0.25">
      <c r="A19" s="36">
        <v>2</v>
      </c>
      <c r="B19" s="37" t="s">
        <v>22</v>
      </c>
      <c r="C19" s="176" t="s">
        <v>50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33"/>
      <c r="S19" s="33"/>
      <c r="T19" s="33"/>
      <c r="U19" s="29"/>
    </row>
    <row r="20" spans="1:21" ht="15.75" x14ac:dyDescent="0.25">
      <c r="A20" s="36">
        <v>3</v>
      </c>
      <c r="B20" s="37" t="s">
        <v>23</v>
      </c>
      <c r="C20" s="171" t="s">
        <v>97</v>
      </c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33"/>
      <c r="S20" s="33"/>
      <c r="T20" s="33"/>
      <c r="U20" s="29"/>
    </row>
    <row r="21" spans="1:21" ht="16.5" thickBot="1" x14ac:dyDescent="0.3">
      <c r="A21" s="172" t="s">
        <v>67</v>
      </c>
      <c r="B21" s="173" t="s">
        <v>128</v>
      </c>
      <c r="C21" s="174" t="s">
        <v>19</v>
      </c>
      <c r="D21" s="173" t="s">
        <v>68</v>
      </c>
      <c r="E21" s="228" t="s">
        <v>0</v>
      </c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30"/>
      <c r="Q21" s="166" t="s">
        <v>1</v>
      </c>
      <c r="R21" s="166" t="s">
        <v>16</v>
      </c>
      <c r="S21" s="167" t="s">
        <v>2</v>
      </c>
      <c r="T21" s="167"/>
      <c r="U21" s="168"/>
    </row>
    <row r="22" spans="1:21" ht="16.5" thickBot="1" x14ac:dyDescent="0.3">
      <c r="A22" s="172"/>
      <c r="B22" s="173"/>
      <c r="C22" s="174"/>
      <c r="D22" s="173"/>
      <c r="E22" s="57" t="s">
        <v>3</v>
      </c>
      <c r="F22" s="57" t="s">
        <v>4</v>
      </c>
      <c r="G22" s="57" t="s">
        <v>5</v>
      </c>
      <c r="H22" s="57" t="s">
        <v>6</v>
      </c>
      <c r="I22" s="57" t="s">
        <v>5</v>
      </c>
      <c r="J22" s="57" t="s">
        <v>7</v>
      </c>
      <c r="K22" s="57" t="s">
        <v>7</v>
      </c>
      <c r="L22" s="57" t="s">
        <v>6</v>
      </c>
      <c r="M22" s="57" t="s">
        <v>8</v>
      </c>
      <c r="N22" s="57" t="s">
        <v>9</v>
      </c>
      <c r="O22" s="57" t="s">
        <v>10</v>
      </c>
      <c r="P22" s="57" t="s">
        <v>11</v>
      </c>
      <c r="Q22" s="166"/>
      <c r="R22" s="166"/>
      <c r="S22" s="43" t="s">
        <v>69</v>
      </c>
      <c r="T22" s="58" t="s">
        <v>13</v>
      </c>
      <c r="U22" s="61" t="s">
        <v>28</v>
      </c>
    </row>
    <row r="23" spans="1:21" ht="48" thickBot="1" x14ac:dyDescent="0.3">
      <c r="A23" s="62">
        <v>1</v>
      </c>
      <c r="B23" s="59" t="s">
        <v>93</v>
      </c>
      <c r="C23" s="55" t="s">
        <v>44</v>
      </c>
      <c r="D23" s="59" t="s">
        <v>94</v>
      </c>
      <c r="E23" s="56"/>
      <c r="F23" s="56"/>
      <c r="G23" s="56"/>
      <c r="H23" s="56"/>
      <c r="I23" s="56"/>
      <c r="J23" s="56" t="s">
        <v>38</v>
      </c>
      <c r="K23" s="56" t="s">
        <v>38</v>
      </c>
      <c r="L23" s="56" t="s">
        <v>38</v>
      </c>
      <c r="M23" s="56"/>
      <c r="N23" s="56"/>
      <c r="O23" s="56"/>
      <c r="P23" s="56"/>
      <c r="Q23" s="56" t="s">
        <v>95</v>
      </c>
      <c r="R23" s="56" t="s">
        <v>96</v>
      </c>
      <c r="S23" s="56">
        <v>1</v>
      </c>
      <c r="T23" s="60">
        <v>1500</v>
      </c>
      <c r="U23" s="63">
        <v>1500</v>
      </c>
    </row>
    <row r="24" spans="1:21" ht="16.5" thickBot="1" x14ac:dyDescent="0.3">
      <c r="A24" s="169" t="s">
        <v>92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54">
        <f>SUM(U23:U23)</f>
        <v>1500</v>
      </c>
    </row>
    <row r="25" spans="1:21" ht="16.5" thickBot="1" x14ac:dyDescent="0.3">
      <c r="A25" s="137" t="s">
        <v>84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64">
        <f>U12+U24</f>
        <v>15482</v>
      </c>
    </row>
  </sheetData>
  <mergeCells count="33">
    <mergeCell ref="A1:U1"/>
    <mergeCell ref="A2:U2"/>
    <mergeCell ref="A3:U3"/>
    <mergeCell ref="A7:A8"/>
    <mergeCell ref="B7:B8"/>
    <mergeCell ref="C7:C8"/>
    <mergeCell ref="D7:D8"/>
    <mergeCell ref="E7:P7"/>
    <mergeCell ref="Q7:Q8"/>
    <mergeCell ref="R7:R8"/>
    <mergeCell ref="C19:Q19"/>
    <mergeCell ref="B10:B11"/>
    <mergeCell ref="A10:A11"/>
    <mergeCell ref="S7:U7"/>
    <mergeCell ref="C4:Q4"/>
    <mergeCell ref="C6:Q6"/>
    <mergeCell ref="C5:Q5"/>
    <mergeCell ref="R21:R22"/>
    <mergeCell ref="S21:U21"/>
    <mergeCell ref="A12:T12"/>
    <mergeCell ref="A24:T24"/>
    <mergeCell ref="A25:T25"/>
    <mergeCell ref="C20:Q20"/>
    <mergeCell ref="A21:A22"/>
    <mergeCell ref="B21:B22"/>
    <mergeCell ref="C21:C22"/>
    <mergeCell ref="D21:D22"/>
    <mergeCell ref="E21:P21"/>
    <mergeCell ref="Q21:Q22"/>
    <mergeCell ref="A15:U15"/>
    <mergeCell ref="A16:U16"/>
    <mergeCell ref="A17:U17"/>
    <mergeCell ref="C18:Q18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="90" zoomScaleNormal="90" workbookViewId="0">
      <selection activeCell="H42" sqref="H42"/>
    </sheetView>
  </sheetViews>
  <sheetFormatPr baseColWidth="10" defaultRowHeight="15" x14ac:dyDescent="0.25"/>
  <cols>
    <col min="1" max="1" width="4.140625" style="1" bestFit="1" customWidth="1"/>
    <col min="2" max="2" width="21.28515625" style="1" bestFit="1" customWidth="1"/>
    <col min="3" max="3" width="22.5703125" style="1" customWidth="1"/>
    <col min="4" max="4" width="25" style="1" bestFit="1" customWidth="1"/>
    <col min="5" max="6" width="2.28515625" style="1" bestFit="1" customWidth="1"/>
    <col min="7" max="7" width="2.85546875" style="1" bestFit="1" customWidth="1"/>
    <col min="8" max="8" width="2.42578125" style="1" bestFit="1" customWidth="1"/>
    <col min="9" max="9" width="2.85546875" style="1" bestFit="1" customWidth="1"/>
    <col min="10" max="11" width="2.42578125" style="1" bestFit="1" customWidth="1"/>
    <col min="12" max="12" width="2.42578125" style="1" customWidth="1"/>
    <col min="13" max="13" width="2.28515625" style="1" bestFit="1" customWidth="1"/>
    <col min="14" max="14" width="2.7109375" style="1" bestFit="1" customWidth="1"/>
    <col min="15" max="15" width="2.42578125" style="1" bestFit="1" customWidth="1"/>
    <col min="16" max="16" width="2.7109375" style="1" bestFit="1" customWidth="1"/>
    <col min="17" max="17" width="15.140625" style="1" customWidth="1"/>
    <col min="18" max="18" width="18.140625" style="1" customWidth="1"/>
    <col min="19" max="19" width="14.5703125" style="1" customWidth="1"/>
    <col min="20" max="20" width="12.140625" style="1" bestFit="1" customWidth="1"/>
    <col min="21" max="21" width="14.140625" style="1" bestFit="1" customWidth="1"/>
    <col min="22" max="22" width="13" style="1" customWidth="1"/>
    <col min="23" max="16384" width="11.42578125" style="1"/>
  </cols>
  <sheetData>
    <row r="1" spans="1:21" ht="18" x14ac:dyDescent="0.25">
      <c r="A1" s="149" t="s">
        <v>62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/>
    </row>
    <row r="2" spans="1:21" ht="18" x14ac:dyDescent="0.25">
      <c r="A2" s="152" t="s">
        <v>123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/>
    </row>
    <row r="3" spans="1:21" ht="18" x14ac:dyDescent="0.25">
      <c r="A3" s="152" t="s">
        <v>109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4"/>
    </row>
    <row r="4" spans="1:21" x14ac:dyDescent="0.25">
      <c r="A4" s="22">
        <v>1</v>
      </c>
      <c r="B4" s="33" t="s">
        <v>21</v>
      </c>
      <c r="C4" s="202" t="s">
        <v>31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3"/>
    </row>
    <row r="5" spans="1:21" x14ac:dyDescent="0.25">
      <c r="A5" s="22">
        <v>2</v>
      </c>
      <c r="B5" s="33" t="s">
        <v>22</v>
      </c>
      <c r="C5" s="191" t="s">
        <v>32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2"/>
    </row>
    <row r="6" spans="1:21" x14ac:dyDescent="0.25">
      <c r="A6" s="22">
        <v>3</v>
      </c>
      <c r="B6" s="33" t="s">
        <v>23</v>
      </c>
      <c r="C6" s="191" t="s">
        <v>33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2"/>
    </row>
    <row r="7" spans="1:21" ht="15.75" thickBot="1" x14ac:dyDescent="0.3">
      <c r="A7" s="22">
        <v>4</v>
      </c>
      <c r="B7" s="33" t="s">
        <v>24</v>
      </c>
      <c r="C7" s="189" t="s">
        <v>37</v>
      </c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0"/>
    </row>
    <row r="8" spans="1:21" ht="15.75" thickBot="1" x14ac:dyDescent="0.3">
      <c r="A8" s="197" t="s">
        <v>67</v>
      </c>
      <c r="B8" s="198" t="s">
        <v>128</v>
      </c>
      <c r="C8" s="199" t="s">
        <v>19</v>
      </c>
      <c r="D8" s="200" t="s">
        <v>15</v>
      </c>
      <c r="E8" s="196" t="s">
        <v>0</v>
      </c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200" t="s">
        <v>1</v>
      </c>
      <c r="R8" s="200" t="s">
        <v>16</v>
      </c>
      <c r="S8" s="201" t="s">
        <v>2</v>
      </c>
      <c r="T8" s="201"/>
      <c r="U8" s="201"/>
    </row>
    <row r="9" spans="1:21" ht="15.75" thickBot="1" x14ac:dyDescent="0.3">
      <c r="A9" s="197"/>
      <c r="B9" s="198"/>
      <c r="C9" s="199"/>
      <c r="D9" s="200"/>
      <c r="E9" s="70" t="s">
        <v>3</v>
      </c>
      <c r="F9" s="70" t="s">
        <v>4</v>
      </c>
      <c r="G9" s="70" t="s">
        <v>5</v>
      </c>
      <c r="H9" s="70" t="s">
        <v>6</v>
      </c>
      <c r="I9" s="70" t="s">
        <v>5</v>
      </c>
      <c r="J9" s="70" t="s">
        <v>7</v>
      </c>
      <c r="K9" s="70" t="s">
        <v>7</v>
      </c>
      <c r="L9" s="70" t="s">
        <v>6</v>
      </c>
      <c r="M9" s="70" t="s">
        <v>8</v>
      </c>
      <c r="N9" s="70" t="s">
        <v>9</v>
      </c>
      <c r="O9" s="70" t="s">
        <v>10</v>
      </c>
      <c r="P9" s="70" t="s">
        <v>11</v>
      </c>
      <c r="Q9" s="200"/>
      <c r="R9" s="200"/>
      <c r="S9" s="71" t="s">
        <v>69</v>
      </c>
      <c r="T9" s="71" t="s">
        <v>13</v>
      </c>
      <c r="U9" s="71" t="s">
        <v>28</v>
      </c>
    </row>
    <row r="10" spans="1:21" ht="45" customHeight="1" thickBot="1" x14ac:dyDescent="0.3">
      <c r="A10" s="68">
        <v>1</v>
      </c>
      <c r="B10" s="34" t="s">
        <v>30</v>
      </c>
      <c r="C10" s="34" t="s">
        <v>29</v>
      </c>
      <c r="D10" s="13" t="s">
        <v>98</v>
      </c>
      <c r="E10" s="13"/>
      <c r="F10" s="13"/>
      <c r="G10" s="13"/>
      <c r="H10" s="13"/>
      <c r="I10" s="13" t="s">
        <v>38</v>
      </c>
      <c r="J10" s="13"/>
      <c r="K10" s="13"/>
      <c r="L10" s="13"/>
      <c r="M10" s="13"/>
      <c r="N10" s="13"/>
      <c r="O10" s="13" t="s">
        <v>38</v>
      </c>
      <c r="P10" s="13"/>
      <c r="Q10" s="47" t="s">
        <v>89</v>
      </c>
      <c r="R10" s="18" t="s">
        <v>130</v>
      </c>
      <c r="S10" s="13" t="s">
        <v>77</v>
      </c>
      <c r="T10" s="27">
        <v>489</v>
      </c>
      <c r="U10" s="27">
        <v>978</v>
      </c>
    </row>
    <row r="11" spans="1:21" ht="63.75" thickBot="1" x14ac:dyDescent="0.3">
      <c r="A11" s="68">
        <v>2</v>
      </c>
      <c r="B11" s="34" t="s">
        <v>34</v>
      </c>
      <c r="C11" s="34" t="s">
        <v>35</v>
      </c>
      <c r="D11" s="26" t="s">
        <v>131</v>
      </c>
      <c r="E11" s="13"/>
      <c r="F11" s="13"/>
      <c r="G11" s="13"/>
      <c r="H11" s="13"/>
      <c r="I11" s="13" t="s">
        <v>39</v>
      </c>
      <c r="J11" s="13"/>
      <c r="K11" s="13"/>
      <c r="L11" s="13"/>
      <c r="M11" s="13"/>
      <c r="N11" s="13"/>
      <c r="O11" s="13"/>
      <c r="P11" s="13"/>
      <c r="Q11" s="47" t="s">
        <v>99</v>
      </c>
      <c r="R11" s="18" t="s">
        <v>132</v>
      </c>
      <c r="S11" s="13" t="s">
        <v>79</v>
      </c>
      <c r="T11" s="27">
        <v>1755</v>
      </c>
      <c r="U11" s="27">
        <v>1755</v>
      </c>
    </row>
    <row r="12" spans="1:21" ht="26.25" thickBot="1" x14ac:dyDescent="0.3">
      <c r="A12" s="13">
        <v>4</v>
      </c>
      <c r="B12" s="34" t="s">
        <v>100</v>
      </c>
      <c r="C12" s="34" t="s">
        <v>35</v>
      </c>
      <c r="D12" s="69" t="s">
        <v>101</v>
      </c>
      <c r="E12" s="13" t="s">
        <v>39</v>
      </c>
      <c r="F12" s="13"/>
      <c r="G12" s="13" t="s">
        <v>39</v>
      </c>
      <c r="H12" s="13"/>
      <c r="I12" s="13" t="s">
        <v>39</v>
      </c>
      <c r="J12" s="13"/>
      <c r="K12" s="13" t="s">
        <v>39</v>
      </c>
      <c r="L12" s="13"/>
      <c r="M12" s="13" t="s">
        <v>39</v>
      </c>
      <c r="N12" s="13"/>
      <c r="O12" s="13" t="s">
        <v>39</v>
      </c>
      <c r="P12" s="13"/>
      <c r="Q12" s="34" t="s">
        <v>102</v>
      </c>
      <c r="R12" s="18" t="s">
        <v>125</v>
      </c>
      <c r="S12" s="13">
        <v>1</v>
      </c>
      <c r="T12" s="27">
        <v>120</v>
      </c>
      <c r="U12" s="27">
        <v>720</v>
      </c>
    </row>
    <row r="13" spans="1:21" ht="16.5" thickBot="1" x14ac:dyDescent="0.3">
      <c r="A13" s="169" t="s">
        <v>92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54">
        <f>SUM(U10:U12)</f>
        <v>3453</v>
      </c>
    </row>
    <row r="14" spans="1:21" ht="15.75" thickBot="1" x14ac:dyDescent="0.3">
      <c r="A14" s="2"/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5"/>
      <c r="R14" s="6"/>
      <c r="S14" s="5"/>
      <c r="T14" s="7"/>
      <c r="U14" s="7"/>
    </row>
    <row r="15" spans="1:21" ht="18" x14ac:dyDescent="0.25">
      <c r="A15" s="149" t="s">
        <v>62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1"/>
    </row>
    <row r="16" spans="1:21" ht="18" x14ac:dyDescent="0.25">
      <c r="A16" s="152" t="s">
        <v>123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4"/>
    </row>
    <row r="17" spans="1:21" ht="18" x14ac:dyDescent="0.25">
      <c r="A17" s="152" t="s">
        <v>109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4"/>
    </row>
    <row r="18" spans="1:21" x14ac:dyDescent="0.25">
      <c r="A18" s="22">
        <v>1</v>
      </c>
      <c r="B18" s="28" t="s">
        <v>21</v>
      </c>
      <c r="C18" s="191" t="s">
        <v>31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2"/>
    </row>
    <row r="19" spans="1:21" x14ac:dyDescent="0.25">
      <c r="A19" s="22">
        <v>2</v>
      </c>
      <c r="B19" s="28" t="s">
        <v>22</v>
      </c>
      <c r="C19" s="191" t="s">
        <v>32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2"/>
    </row>
    <row r="20" spans="1:21" x14ac:dyDescent="0.25">
      <c r="A20" s="22">
        <v>3</v>
      </c>
      <c r="B20" s="28" t="s">
        <v>23</v>
      </c>
      <c r="C20" s="191" t="s">
        <v>40</v>
      </c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2"/>
    </row>
    <row r="21" spans="1:21" ht="15.75" thickBot="1" x14ac:dyDescent="0.3">
      <c r="A21" s="22">
        <v>4</v>
      </c>
      <c r="B21" s="28" t="s">
        <v>24</v>
      </c>
      <c r="C21" s="189" t="s">
        <v>41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90"/>
    </row>
    <row r="22" spans="1:21" ht="15.75" thickBot="1" x14ac:dyDescent="0.3">
      <c r="A22" s="193" t="s">
        <v>67</v>
      </c>
      <c r="B22" s="187" t="s">
        <v>128</v>
      </c>
      <c r="C22" s="194" t="s">
        <v>19</v>
      </c>
      <c r="D22" s="187" t="s">
        <v>103</v>
      </c>
      <c r="E22" s="195" t="s">
        <v>0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87" t="s">
        <v>1</v>
      </c>
      <c r="R22" s="187" t="s">
        <v>16</v>
      </c>
      <c r="S22" s="188" t="s">
        <v>2</v>
      </c>
      <c r="T22" s="188"/>
      <c r="U22" s="188"/>
    </row>
    <row r="23" spans="1:21" ht="15.75" thickBot="1" x14ac:dyDescent="0.3">
      <c r="A23" s="193"/>
      <c r="B23" s="187"/>
      <c r="C23" s="194"/>
      <c r="D23" s="187"/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5</v>
      </c>
      <c r="J23" s="10" t="s">
        <v>7</v>
      </c>
      <c r="K23" s="10" t="s">
        <v>7</v>
      </c>
      <c r="L23" s="10" t="s">
        <v>6</v>
      </c>
      <c r="M23" s="10" t="s">
        <v>8</v>
      </c>
      <c r="N23" s="10" t="s">
        <v>9</v>
      </c>
      <c r="O23" s="10" t="s">
        <v>10</v>
      </c>
      <c r="P23" s="10" t="s">
        <v>11</v>
      </c>
      <c r="Q23" s="187"/>
      <c r="R23" s="187"/>
      <c r="S23" s="71" t="s">
        <v>69</v>
      </c>
      <c r="T23" s="11" t="s">
        <v>13</v>
      </c>
      <c r="U23" s="21" t="s">
        <v>28</v>
      </c>
    </row>
    <row r="24" spans="1:21" ht="69" customHeight="1" thickBot="1" x14ac:dyDescent="0.3">
      <c r="A24" s="19">
        <v>2</v>
      </c>
      <c r="B24" s="12" t="s">
        <v>133</v>
      </c>
      <c r="C24" s="13" t="s">
        <v>42</v>
      </c>
      <c r="D24" s="14" t="s">
        <v>134</v>
      </c>
      <c r="E24" s="24"/>
      <c r="F24" s="24"/>
      <c r="G24" s="24"/>
      <c r="H24" s="24"/>
      <c r="I24" s="24" t="s">
        <v>39</v>
      </c>
      <c r="J24" s="24"/>
      <c r="K24" s="24" t="s">
        <v>39</v>
      </c>
      <c r="L24" s="24"/>
      <c r="M24" s="24"/>
      <c r="N24" s="24"/>
      <c r="O24" s="24"/>
      <c r="P24" s="24"/>
      <c r="Q24" s="25" t="s">
        <v>135</v>
      </c>
      <c r="R24" s="25" t="s">
        <v>136</v>
      </c>
      <c r="S24" s="13" t="s">
        <v>77</v>
      </c>
      <c r="T24" s="27">
        <v>1000</v>
      </c>
      <c r="U24" s="27">
        <v>2000</v>
      </c>
    </row>
    <row r="25" spans="1:21" s="32" customFormat="1" ht="16.5" thickBot="1" x14ac:dyDescent="0.3">
      <c r="A25" s="169" t="s">
        <v>92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54">
        <f>SUM(U24:U24)</f>
        <v>2000</v>
      </c>
    </row>
    <row r="26" spans="1:21" ht="15.75" thickBot="1" x14ac:dyDescent="0.3"/>
    <row r="27" spans="1:21" ht="18" x14ac:dyDescent="0.25">
      <c r="A27" s="149" t="s">
        <v>62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1"/>
    </row>
    <row r="28" spans="1:21" ht="18" x14ac:dyDescent="0.25">
      <c r="A28" s="152" t="s">
        <v>123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4"/>
    </row>
    <row r="29" spans="1:21" ht="18" x14ac:dyDescent="0.25">
      <c r="A29" s="152" t="s">
        <v>109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4"/>
    </row>
    <row r="30" spans="1:21" x14ac:dyDescent="0.25">
      <c r="A30" s="22">
        <v>1</v>
      </c>
      <c r="B30" s="33" t="s">
        <v>21</v>
      </c>
      <c r="C30" s="191" t="s">
        <v>31</v>
      </c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2"/>
    </row>
    <row r="31" spans="1:21" x14ac:dyDescent="0.25">
      <c r="A31" s="22">
        <v>2</v>
      </c>
      <c r="B31" s="33" t="s">
        <v>22</v>
      </c>
      <c r="C31" s="191" t="s">
        <v>32</v>
      </c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2"/>
    </row>
    <row r="32" spans="1:21" x14ac:dyDescent="0.25">
      <c r="A32" s="22">
        <v>3</v>
      </c>
      <c r="B32" s="33" t="s">
        <v>23</v>
      </c>
      <c r="C32" s="191" t="s">
        <v>54</v>
      </c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2"/>
    </row>
    <row r="33" spans="1:21" ht="15.75" thickBot="1" x14ac:dyDescent="0.3">
      <c r="A33" s="22">
        <v>4</v>
      </c>
      <c r="B33" s="33" t="s">
        <v>24</v>
      </c>
      <c r="C33" s="189" t="s">
        <v>55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90"/>
    </row>
    <row r="34" spans="1:21" ht="15.75" customHeight="1" thickBot="1" x14ac:dyDescent="0.3">
      <c r="A34" s="193" t="s">
        <v>67</v>
      </c>
      <c r="B34" s="187" t="s">
        <v>128</v>
      </c>
      <c r="C34" s="194" t="s">
        <v>19</v>
      </c>
      <c r="D34" s="159" t="s">
        <v>15</v>
      </c>
      <c r="E34" s="195" t="s">
        <v>0</v>
      </c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87" t="s">
        <v>1</v>
      </c>
      <c r="R34" s="187" t="s">
        <v>16</v>
      </c>
      <c r="S34" s="188" t="s">
        <v>2</v>
      </c>
      <c r="T34" s="188"/>
      <c r="U34" s="188"/>
    </row>
    <row r="35" spans="1:21" ht="15.75" thickBot="1" x14ac:dyDescent="0.3">
      <c r="A35" s="193"/>
      <c r="B35" s="187"/>
      <c r="C35" s="194"/>
      <c r="D35" s="160"/>
      <c r="E35" s="10" t="s">
        <v>3</v>
      </c>
      <c r="F35" s="10" t="s">
        <v>4</v>
      </c>
      <c r="G35" s="10" t="s">
        <v>5</v>
      </c>
      <c r="H35" s="10" t="s">
        <v>6</v>
      </c>
      <c r="I35" s="10" t="s">
        <v>5</v>
      </c>
      <c r="J35" s="10" t="s">
        <v>7</v>
      </c>
      <c r="K35" s="10" t="s">
        <v>7</v>
      </c>
      <c r="L35" s="10" t="s">
        <v>6</v>
      </c>
      <c r="M35" s="10" t="s">
        <v>8</v>
      </c>
      <c r="N35" s="10" t="s">
        <v>9</v>
      </c>
      <c r="O35" s="10" t="s">
        <v>10</v>
      </c>
      <c r="P35" s="10" t="s">
        <v>11</v>
      </c>
      <c r="Q35" s="187"/>
      <c r="R35" s="187"/>
      <c r="S35" s="71" t="s">
        <v>69</v>
      </c>
      <c r="T35" s="65" t="s">
        <v>13</v>
      </c>
      <c r="U35" s="21" t="s">
        <v>28</v>
      </c>
    </row>
    <row r="36" spans="1:21" ht="54.75" customHeight="1" thickBot="1" x14ac:dyDescent="0.3">
      <c r="A36" s="66">
        <v>1</v>
      </c>
      <c r="B36" s="16" t="s">
        <v>56</v>
      </c>
      <c r="C36" s="18" t="s">
        <v>42</v>
      </c>
      <c r="D36" s="109" t="s">
        <v>57</v>
      </c>
      <c r="E36" s="24"/>
      <c r="F36" s="24"/>
      <c r="G36" s="24"/>
      <c r="H36" s="24"/>
      <c r="I36" s="24"/>
      <c r="J36" s="24"/>
      <c r="K36" s="24"/>
      <c r="L36" s="24" t="s">
        <v>38</v>
      </c>
      <c r="M36" s="24"/>
      <c r="N36" s="24" t="s">
        <v>38</v>
      </c>
      <c r="O36" s="67"/>
      <c r="P36" s="67"/>
      <c r="Q36" s="17" t="s">
        <v>104</v>
      </c>
      <c r="R36" s="15" t="s">
        <v>58</v>
      </c>
      <c r="S36" s="23" t="s">
        <v>77</v>
      </c>
      <c r="T36" s="20">
        <v>2000</v>
      </c>
      <c r="U36" s="20">
        <v>2000</v>
      </c>
    </row>
    <row r="37" spans="1:21" ht="16.5" thickBot="1" x14ac:dyDescent="0.3">
      <c r="A37" s="169" t="s">
        <v>92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54">
        <f>SUM(U35:U36)</f>
        <v>2000</v>
      </c>
    </row>
    <row r="38" spans="1:21" ht="16.5" thickBot="1" x14ac:dyDescent="0.3">
      <c r="A38" s="137" t="s">
        <v>84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64">
        <f>U13+U25+U37</f>
        <v>7453</v>
      </c>
    </row>
  </sheetData>
  <mergeCells count="49">
    <mergeCell ref="C31:U31"/>
    <mergeCell ref="C30:U30"/>
    <mergeCell ref="C4:U4"/>
    <mergeCell ref="C5:U5"/>
    <mergeCell ref="C6:U6"/>
    <mergeCell ref="C7:U7"/>
    <mergeCell ref="C18:U18"/>
    <mergeCell ref="C19:U19"/>
    <mergeCell ref="C20:U20"/>
    <mergeCell ref="C21:U21"/>
    <mergeCell ref="S22:U22"/>
    <mergeCell ref="A15:U15"/>
    <mergeCell ref="A16:U16"/>
    <mergeCell ref="A17:U17"/>
    <mergeCell ref="Q22:Q23"/>
    <mergeCell ref="R22:R23"/>
    <mergeCell ref="A1:U1"/>
    <mergeCell ref="A2:U2"/>
    <mergeCell ref="A3:U3"/>
    <mergeCell ref="A8:A9"/>
    <mergeCell ref="B8:B9"/>
    <mergeCell ref="C8:C9"/>
    <mergeCell ref="D8:D9"/>
    <mergeCell ref="E8:P8"/>
    <mergeCell ref="Q8:Q9"/>
    <mergeCell ref="R8:R9"/>
    <mergeCell ref="S8:U8"/>
    <mergeCell ref="A29:U29"/>
    <mergeCell ref="A22:A23"/>
    <mergeCell ref="B22:B23"/>
    <mergeCell ref="C22:C23"/>
    <mergeCell ref="D22:D23"/>
    <mergeCell ref="E22:P22"/>
    <mergeCell ref="A13:T13"/>
    <mergeCell ref="A25:T25"/>
    <mergeCell ref="A37:T37"/>
    <mergeCell ref="A38:T38"/>
    <mergeCell ref="Q34:Q35"/>
    <mergeCell ref="R34:R35"/>
    <mergeCell ref="S34:U34"/>
    <mergeCell ref="C33:U33"/>
    <mergeCell ref="C32:U32"/>
    <mergeCell ref="A34:A35"/>
    <mergeCell ref="B34:B35"/>
    <mergeCell ref="C34:C35"/>
    <mergeCell ref="D34:D35"/>
    <mergeCell ref="E34:P34"/>
    <mergeCell ref="A27:U27"/>
    <mergeCell ref="A28:U28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zoomScaleNormal="100" workbookViewId="0">
      <selection activeCell="G15" sqref="G15"/>
    </sheetView>
  </sheetViews>
  <sheetFormatPr baseColWidth="10" defaultRowHeight="15" x14ac:dyDescent="0.25"/>
  <cols>
    <col min="1" max="1" width="4.140625" style="32" bestFit="1" customWidth="1"/>
    <col min="2" max="2" width="21.28515625" style="32" bestFit="1" customWidth="1"/>
    <col min="3" max="3" width="22.28515625" style="32" bestFit="1" customWidth="1"/>
    <col min="4" max="4" width="20.42578125" style="32" customWidth="1"/>
    <col min="5" max="6" width="2.28515625" style="32" bestFit="1" customWidth="1"/>
    <col min="7" max="7" width="2.85546875" style="32" bestFit="1" customWidth="1"/>
    <col min="8" max="8" width="2.42578125" style="32" bestFit="1" customWidth="1"/>
    <col min="9" max="9" width="2.85546875" style="32" bestFit="1" customWidth="1"/>
    <col min="10" max="11" width="2.28515625" style="32" bestFit="1" customWidth="1"/>
    <col min="12" max="12" width="2.42578125" style="32" bestFit="1" customWidth="1"/>
    <col min="13" max="13" width="2.28515625" style="32" bestFit="1" customWidth="1"/>
    <col min="14" max="14" width="2.7109375" style="32" bestFit="1" customWidth="1"/>
    <col min="15" max="15" width="2.42578125" style="32" bestFit="1" customWidth="1"/>
    <col min="16" max="16" width="2.7109375" style="32" bestFit="1" customWidth="1"/>
    <col min="17" max="17" width="13" style="32" bestFit="1" customWidth="1"/>
    <col min="18" max="18" width="13.42578125" style="32" bestFit="1" customWidth="1"/>
    <col min="19" max="19" width="13" style="32" bestFit="1" customWidth="1"/>
    <col min="20" max="20" width="11" style="32" bestFit="1" customWidth="1"/>
    <col min="21" max="21" width="12.85546875" style="32" bestFit="1" customWidth="1"/>
    <col min="22" max="16384" width="11.42578125" style="32"/>
  </cols>
  <sheetData>
    <row r="1" spans="1:21" ht="18" x14ac:dyDescent="0.25">
      <c r="A1" s="149" t="s">
        <v>62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/>
    </row>
    <row r="2" spans="1:21" ht="18" x14ac:dyDescent="0.25">
      <c r="A2" s="152" t="s">
        <v>123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4"/>
    </row>
    <row r="3" spans="1:21" ht="18" x14ac:dyDescent="0.25">
      <c r="A3" s="152" t="s">
        <v>109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4"/>
    </row>
    <row r="4" spans="1:21" x14ac:dyDescent="0.25">
      <c r="A4" s="8">
        <v>2</v>
      </c>
      <c r="B4" s="9" t="s">
        <v>22</v>
      </c>
      <c r="C4" s="191" t="s">
        <v>63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2"/>
    </row>
    <row r="5" spans="1:21" x14ac:dyDescent="0.25">
      <c r="A5" s="8">
        <v>3</v>
      </c>
      <c r="B5" s="9" t="s">
        <v>23</v>
      </c>
      <c r="C5" s="191" t="s">
        <v>64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2"/>
    </row>
    <row r="6" spans="1:21" ht="15.75" thickBot="1" x14ac:dyDescent="0.3">
      <c r="A6" s="8">
        <v>4</v>
      </c>
      <c r="B6" s="9" t="s">
        <v>24</v>
      </c>
      <c r="C6" s="189" t="s">
        <v>65</v>
      </c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90"/>
    </row>
    <row r="7" spans="1:21" ht="15.75" thickBot="1" x14ac:dyDescent="0.3">
      <c r="A7" s="193" t="s">
        <v>67</v>
      </c>
      <c r="B7" s="187" t="s">
        <v>128</v>
      </c>
      <c r="C7" s="194" t="s">
        <v>19</v>
      </c>
      <c r="D7" s="187" t="s">
        <v>15</v>
      </c>
      <c r="E7" s="195" t="s">
        <v>0</v>
      </c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87" t="s">
        <v>1</v>
      </c>
      <c r="R7" s="187" t="s">
        <v>16</v>
      </c>
      <c r="S7" s="188" t="s">
        <v>2</v>
      </c>
      <c r="T7" s="188"/>
      <c r="U7" s="188"/>
    </row>
    <row r="8" spans="1:21" ht="15.75" thickBot="1" x14ac:dyDescent="0.3">
      <c r="A8" s="193"/>
      <c r="B8" s="187"/>
      <c r="C8" s="194"/>
      <c r="D8" s="187"/>
      <c r="E8" s="10" t="s">
        <v>3</v>
      </c>
      <c r="F8" s="10" t="s">
        <v>4</v>
      </c>
      <c r="G8" s="10" t="s">
        <v>5</v>
      </c>
      <c r="H8" s="10" t="s">
        <v>6</v>
      </c>
      <c r="I8" s="10" t="s">
        <v>5</v>
      </c>
      <c r="J8" s="10" t="s">
        <v>7</v>
      </c>
      <c r="K8" s="10" t="s">
        <v>7</v>
      </c>
      <c r="L8" s="10" t="s">
        <v>6</v>
      </c>
      <c r="M8" s="10" t="s">
        <v>8</v>
      </c>
      <c r="N8" s="10" t="s">
        <v>9</v>
      </c>
      <c r="O8" s="10" t="s">
        <v>10</v>
      </c>
      <c r="P8" s="10" t="s">
        <v>11</v>
      </c>
      <c r="Q8" s="187"/>
      <c r="R8" s="187"/>
      <c r="S8" s="79" t="s">
        <v>12</v>
      </c>
      <c r="T8" s="79" t="s">
        <v>13</v>
      </c>
      <c r="U8" s="21" t="s">
        <v>28</v>
      </c>
    </row>
    <row r="9" spans="1:21" ht="55.5" customHeight="1" thickBot="1" x14ac:dyDescent="0.3">
      <c r="A9" s="78">
        <v>1</v>
      </c>
      <c r="B9" s="114" t="s">
        <v>59</v>
      </c>
      <c r="C9" s="80" t="s">
        <v>43</v>
      </c>
      <c r="D9" s="114" t="s">
        <v>60</v>
      </c>
      <c r="E9" s="13"/>
      <c r="F9" s="13"/>
      <c r="G9" s="13" t="s">
        <v>38</v>
      </c>
      <c r="H9" s="13"/>
      <c r="I9" s="13" t="s">
        <v>38</v>
      </c>
      <c r="J9" s="13"/>
      <c r="K9" s="13" t="s">
        <v>38</v>
      </c>
      <c r="L9" s="13"/>
      <c r="M9" s="13" t="s">
        <v>38</v>
      </c>
      <c r="N9" s="13"/>
      <c r="O9" s="13"/>
      <c r="P9" s="13"/>
      <c r="Q9" s="25" t="s">
        <v>106</v>
      </c>
      <c r="R9" s="25" t="s">
        <v>105</v>
      </c>
      <c r="S9" s="13" t="s">
        <v>77</v>
      </c>
      <c r="T9" s="115">
        <v>406</v>
      </c>
      <c r="U9" s="115">
        <v>1624</v>
      </c>
    </row>
    <row r="10" spans="1:21" ht="16.5" thickBot="1" x14ac:dyDescent="0.3">
      <c r="A10" s="137" t="s">
        <v>84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64">
        <f>SUM(U4:U9)</f>
        <v>1624</v>
      </c>
    </row>
  </sheetData>
  <mergeCells count="15">
    <mergeCell ref="A10:T10"/>
    <mergeCell ref="A1:U1"/>
    <mergeCell ref="A2:U2"/>
    <mergeCell ref="A3:U3"/>
    <mergeCell ref="A7:A8"/>
    <mergeCell ref="D7:D8"/>
    <mergeCell ref="C7:C8"/>
    <mergeCell ref="B7:B8"/>
    <mergeCell ref="E7:P7"/>
    <mergeCell ref="Q7:Q8"/>
    <mergeCell ref="R7:R8"/>
    <mergeCell ref="C4:U4"/>
    <mergeCell ref="C5:U5"/>
    <mergeCell ref="C6:U6"/>
    <mergeCell ref="S7:U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topLeftCell="A16" zoomScaleNormal="100" workbookViewId="0">
      <selection activeCell="C34" sqref="C34:D34"/>
    </sheetView>
  </sheetViews>
  <sheetFormatPr baseColWidth="10" defaultRowHeight="15" x14ac:dyDescent="0.25"/>
  <cols>
    <col min="1" max="1" width="25.42578125" style="8" customWidth="1"/>
    <col min="2" max="2" width="10.140625" style="9" bestFit="1" customWidth="1"/>
    <col min="3" max="3" width="12.7109375" style="9" customWidth="1"/>
    <col min="4" max="4" width="10.42578125" style="9" customWidth="1"/>
    <col min="5" max="5" width="11.28515625" style="9" bestFit="1" customWidth="1"/>
    <col min="6" max="6" width="10" style="9" bestFit="1" customWidth="1"/>
    <col min="7" max="7" width="14.28515625" style="9" bestFit="1" customWidth="1"/>
    <col min="8" max="16384" width="11.42578125" style="9"/>
  </cols>
  <sheetData>
    <row r="1" spans="1:23" s="32" customFormat="1" ht="18" x14ac:dyDescent="0.25">
      <c r="A1" s="149" t="s">
        <v>62</v>
      </c>
      <c r="B1" s="150"/>
      <c r="C1" s="150"/>
      <c r="D1" s="150"/>
      <c r="E1" s="150"/>
      <c r="F1" s="150"/>
      <c r="G1" s="15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3"/>
      <c r="W1" s="30"/>
    </row>
    <row r="2" spans="1:23" s="32" customFormat="1" ht="18" x14ac:dyDescent="0.25">
      <c r="A2" s="152" t="s">
        <v>123</v>
      </c>
      <c r="B2" s="153"/>
      <c r="C2" s="153"/>
      <c r="D2" s="153"/>
      <c r="E2" s="153"/>
      <c r="F2" s="153"/>
      <c r="G2" s="15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5"/>
      <c r="W2" s="31"/>
    </row>
    <row r="3" spans="1:23" s="32" customFormat="1" ht="18.75" thickBot="1" x14ac:dyDescent="0.3">
      <c r="A3" s="210" t="s">
        <v>108</v>
      </c>
      <c r="B3" s="211"/>
      <c r="C3" s="211"/>
      <c r="D3" s="211"/>
      <c r="E3" s="211"/>
      <c r="F3" s="211"/>
      <c r="G3" s="212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5"/>
      <c r="W3" s="31"/>
    </row>
    <row r="4" spans="1:23" ht="15.75" thickBot="1" x14ac:dyDescent="0.3">
      <c r="A4" s="216" t="s">
        <v>110</v>
      </c>
      <c r="B4" s="217"/>
      <c r="C4" s="217"/>
      <c r="D4" s="217"/>
      <c r="E4" s="217"/>
      <c r="F4" s="217"/>
      <c r="G4" s="218"/>
    </row>
    <row r="5" spans="1:23" x14ac:dyDescent="0.25">
      <c r="A5" s="117" t="s">
        <v>61</v>
      </c>
      <c r="B5" s="118" t="s">
        <v>18</v>
      </c>
      <c r="C5" s="119">
        <v>60</v>
      </c>
      <c r="D5" s="119" t="s">
        <v>77</v>
      </c>
      <c r="E5" s="119">
        <v>192</v>
      </c>
      <c r="F5" s="119">
        <f>C5*E5</f>
        <v>11520</v>
      </c>
      <c r="G5" s="120">
        <f>F5</f>
        <v>11520</v>
      </c>
    </row>
    <row r="6" spans="1:23" x14ac:dyDescent="0.25">
      <c r="A6" s="89" t="s">
        <v>75</v>
      </c>
      <c r="B6" s="84" t="s">
        <v>18</v>
      </c>
      <c r="C6" s="76">
        <v>88</v>
      </c>
      <c r="D6" s="76" t="s">
        <v>79</v>
      </c>
      <c r="E6" s="76">
        <v>20</v>
      </c>
      <c r="F6" s="76">
        <f>C6*E6</f>
        <v>1760</v>
      </c>
      <c r="G6" s="83">
        <v>1760</v>
      </c>
    </row>
    <row r="7" spans="1:23" ht="21" x14ac:dyDescent="0.25">
      <c r="A7" s="89" t="s">
        <v>48</v>
      </c>
      <c r="B7" s="84" t="s">
        <v>18</v>
      </c>
      <c r="C7" s="85">
        <v>67.165999999999997</v>
      </c>
      <c r="D7" s="76" t="s">
        <v>77</v>
      </c>
      <c r="E7" s="76">
        <v>64</v>
      </c>
      <c r="F7" s="86">
        <v>4298.88</v>
      </c>
      <c r="G7" s="81">
        <v>4298.88</v>
      </c>
    </row>
    <row r="8" spans="1:23" x14ac:dyDescent="0.25">
      <c r="A8" s="88" t="s">
        <v>111</v>
      </c>
      <c r="B8" s="84" t="s">
        <v>18</v>
      </c>
      <c r="C8" s="76">
        <v>76.599999999999994</v>
      </c>
      <c r="D8" s="76" t="s">
        <v>77</v>
      </c>
      <c r="E8" s="76">
        <v>60</v>
      </c>
      <c r="F8" s="76">
        <f>E8*C8</f>
        <v>4596</v>
      </c>
      <c r="G8" s="81">
        <v>4596</v>
      </c>
    </row>
    <row r="9" spans="1:23" ht="15.75" thickBot="1" x14ac:dyDescent="0.3">
      <c r="A9" s="89" t="s">
        <v>47</v>
      </c>
      <c r="B9" s="84" t="s">
        <v>112</v>
      </c>
      <c r="C9" s="76">
        <v>666.67</v>
      </c>
      <c r="D9" s="76">
        <v>1</v>
      </c>
      <c r="E9" s="76">
        <v>3</v>
      </c>
      <c r="F9" s="86">
        <f>C9*E9</f>
        <v>2000.0099999999998</v>
      </c>
      <c r="G9" s="81">
        <v>2000</v>
      </c>
    </row>
    <row r="10" spans="1:23" ht="15.75" thickBot="1" x14ac:dyDescent="0.3">
      <c r="A10" s="204" t="s">
        <v>113</v>
      </c>
      <c r="B10" s="205"/>
      <c r="C10" s="205"/>
      <c r="D10" s="205"/>
      <c r="E10" s="205"/>
      <c r="F10" s="206"/>
      <c r="G10" s="87">
        <f>SUM(G5:G9)</f>
        <v>24174.880000000001</v>
      </c>
    </row>
    <row r="11" spans="1:23" ht="15.75" thickBot="1" x14ac:dyDescent="0.3">
      <c r="A11" s="213" t="s">
        <v>114</v>
      </c>
      <c r="B11" s="214"/>
      <c r="C11" s="214"/>
      <c r="D11" s="214"/>
      <c r="E11" s="214"/>
      <c r="F11" s="214"/>
      <c r="G11" s="215"/>
    </row>
    <row r="12" spans="1:23" ht="21" x14ac:dyDescent="0.25">
      <c r="A12" s="95" t="s">
        <v>115</v>
      </c>
      <c r="B12" s="96" t="s">
        <v>18</v>
      </c>
      <c r="C12" s="96">
        <v>67.67</v>
      </c>
      <c r="D12" s="97">
        <v>1</v>
      </c>
      <c r="E12" s="96">
        <v>42</v>
      </c>
      <c r="F12" s="98">
        <f>E12*C12</f>
        <v>2842.14</v>
      </c>
      <c r="G12" s="99">
        <v>2842</v>
      </c>
    </row>
    <row r="13" spans="1:23" ht="21" x14ac:dyDescent="0.25">
      <c r="A13" s="100" t="s">
        <v>87</v>
      </c>
      <c r="B13" s="90" t="s">
        <v>18</v>
      </c>
      <c r="C13" s="90">
        <v>65.8</v>
      </c>
      <c r="D13" s="93" t="s">
        <v>90</v>
      </c>
      <c r="E13" s="90">
        <v>70</v>
      </c>
      <c r="F13" s="90">
        <f>E13*C13</f>
        <v>4606</v>
      </c>
      <c r="G13" s="81">
        <v>4606</v>
      </c>
    </row>
    <row r="14" spans="1:23" x14ac:dyDescent="0.25">
      <c r="A14" s="100" t="s">
        <v>88</v>
      </c>
      <c r="B14" s="90" t="s">
        <v>18</v>
      </c>
      <c r="C14" s="90">
        <v>62.23</v>
      </c>
      <c r="D14" s="94" t="s">
        <v>77</v>
      </c>
      <c r="E14" s="90">
        <v>105</v>
      </c>
      <c r="F14" s="92">
        <f>C14*E14</f>
        <v>6534.15</v>
      </c>
      <c r="G14" s="82">
        <v>6534</v>
      </c>
    </row>
    <row r="15" spans="1:23" ht="21.75" thickBot="1" x14ac:dyDescent="0.3">
      <c r="A15" s="100" t="s">
        <v>116</v>
      </c>
      <c r="B15" s="90" t="s">
        <v>117</v>
      </c>
      <c r="C15" s="90">
        <v>1500</v>
      </c>
      <c r="D15" s="56">
        <v>1</v>
      </c>
      <c r="E15" s="90">
        <v>1</v>
      </c>
      <c r="F15" s="92">
        <f t="shared" ref="F15" si="0">C15*E15</f>
        <v>1500</v>
      </c>
      <c r="G15" s="91">
        <v>1500</v>
      </c>
    </row>
    <row r="16" spans="1:23" ht="15.75" thickBot="1" x14ac:dyDescent="0.3">
      <c r="A16" s="204" t="s">
        <v>113</v>
      </c>
      <c r="B16" s="205"/>
      <c r="C16" s="205"/>
      <c r="D16" s="205"/>
      <c r="E16" s="205"/>
      <c r="F16" s="206"/>
      <c r="G16" s="87">
        <f>SUM(G12:G15)</f>
        <v>15482</v>
      </c>
    </row>
    <row r="17" spans="1:7" ht="15.75" thickBot="1" x14ac:dyDescent="0.3">
      <c r="A17" s="213" t="s">
        <v>118</v>
      </c>
      <c r="B17" s="214"/>
      <c r="C17" s="214"/>
      <c r="D17" s="214"/>
      <c r="E17" s="214"/>
      <c r="F17" s="214"/>
      <c r="G17" s="215"/>
    </row>
    <row r="18" spans="1:7" ht="21" x14ac:dyDescent="0.25">
      <c r="A18" s="95" t="s">
        <v>98</v>
      </c>
      <c r="B18" s="102" t="s">
        <v>18</v>
      </c>
      <c r="C18" s="102">
        <v>61.13</v>
      </c>
      <c r="D18" s="104" t="s">
        <v>77</v>
      </c>
      <c r="E18" s="102">
        <v>12</v>
      </c>
      <c r="F18" s="105">
        <v>489</v>
      </c>
      <c r="G18" s="110">
        <v>978</v>
      </c>
    </row>
    <row r="19" spans="1:7" ht="21" x14ac:dyDescent="0.25">
      <c r="A19" s="100" t="s">
        <v>36</v>
      </c>
      <c r="B19" s="76" t="s">
        <v>18</v>
      </c>
      <c r="C19" s="76">
        <v>877.5</v>
      </c>
      <c r="D19" s="103" t="s">
        <v>77</v>
      </c>
      <c r="E19" s="76">
        <v>2</v>
      </c>
      <c r="F19" s="76">
        <f t="shared" ref="F19:F22" si="1">E19*C19</f>
        <v>1755</v>
      </c>
      <c r="G19" s="111">
        <v>1755</v>
      </c>
    </row>
    <row r="20" spans="1:7" ht="21" x14ac:dyDescent="0.25">
      <c r="A20" s="106" t="s">
        <v>101</v>
      </c>
      <c r="B20" s="76" t="s">
        <v>18</v>
      </c>
      <c r="C20" s="76">
        <v>60</v>
      </c>
      <c r="D20" s="103">
        <v>1</v>
      </c>
      <c r="E20" s="76">
        <v>12</v>
      </c>
      <c r="F20" s="76">
        <f t="shared" si="1"/>
        <v>720</v>
      </c>
      <c r="G20" s="111">
        <v>720</v>
      </c>
    </row>
    <row r="21" spans="1:7" x14ac:dyDescent="0.25">
      <c r="A21" s="112" t="s">
        <v>137</v>
      </c>
      <c r="B21" s="90" t="s">
        <v>138</v>
      </c>
      <c r="C21" s="76">
        <v>5</v>
      </c>
      <c r="D21" s="103">
        <v>1</v>
      </c>
      <c r="E21" s="76">
        <v>400</v>
      </c>
      <c r="F21" s="76">
        <f t="shared" si="1"/>
        <v>2000</v>
      </c>
      <c r="G21" s="111">
        <v>2000</v>
      </c>
    </row>
    <row r="22" spans="1:7" ht="15.75" thickBot="1" x14ac:dyDescent="0.3">
      <c r="A22" s="113" t="s">
        <v>57</v>
      </c>
      <c r="B22" s="101" t="s">
        <v>119</v>
      </c>
      <c r="C22" s="101">
        <v>2</v>
      </c>
      <c r="D22" s="107" t="s">
        <v>77</v>
      </c>
      <c r="E22" s="101">
        <v>1000</v>
      </c>
      <c r="F22" s="101">
        <f t="shared" si="1"/>
        <v>2000</v>
      </c>
      <c r="G22" s="108">
        <v>2000</v>
      </c>
    </row>
    <row r="23" spans="1:7" ht="15.75" thickBot="1" x14ac:dyDescent="0.3">
      <c r="A23" s="204" t="s">
        <v>113</v>
      </c>
      <c r="B23" s="205"/>
      <c r="C23" s="205"/>
      <c r="D23" s="205"/>
      <c r="E23" s="205"/>
      <c r="F23" s="206"/>
      <c r="G23" s="87">
        <f>SUM(G18:G22)</f>
        <v>7453</v>
      </c>
    </row>
    <row r="24" spans="1:7" ht="15.75" thickBot="1" x14ac:dyDescent="0.3">
      <c r="A24" s="213" t="s">
        <v>120</v>
      </c>
      <c r="B24" s="214"/>
      <c r="C24" s="214"/>
      <c r="D24" s="214"/>
      <c r="E24" s="214"/>
      <c r="F24" s="214"/>
      <c r="G24" s="215"/>
    </row>
    <row r="25" spans="1:7" ht="32.25" thickBot="1" x14ac:dyDescent="0.3">
      <c r="A25" s="95" t="s">
        <v>121</v>
      </c>
      <c r="B25" s="102" t="s">
        <v>119</v>
      </c>
      <c r="C25" s="102">
        <v>67.67</v>
      </c>
      <c r="D25" s="23" t="s">
        <v>77</v>
      </c>
      <c r="E25" s="102">
        <v>24</v>
      </c>
      <c r="F25" s="105">
        <f t="shared" ref="F25" si="2">E25*C25</f>
        <v>1624.08</v>
      </c>
      <c r="G25" s="110">
        <f>F25</f>
        <v>1624.08</v>
      </c>
    </row>
    <row r="26" spans="1:7" ht="15.75" thickBot="1" x14ac:dyDescent="0.3">
      <c r="A26" s="204" t="s">
        <v>113</v>
      </c>
      <c r="B26" s="205"/>
      <c r="C26" s="205"/>
      <c r="D26" s="205"/>
      <c r="E26" s="205"/>
      <c r="F26" s="206"/>
      <c r="G26" s="87">
        <f>G25</f>
        <v>1624.08</v>
      </c>
    </row>
    <row r="27" spans="1:7" ht="21.75" customHeight="1" thickBot="1" x14ac:dyDescent="0.3">
      <c r="A27" s="207" t="s">
        <v>17</v>
      </c>
      <c r="B27" s="208"/>
      <c r="C27" s="208"/>
      <c r="D27" s="208"/>
      <c r="E27" s="208"/>
      <c r="F27" s="209"/>
      <c r="G27" s="116">
        <f>G10+G16+G23+G26</f>
        <v>48733.960000000006</v>
      </c>
    </row>
    <row r="28" spans="1:7" ht="15.75" thickBot="1" x14ac:dyDescent="0.3">
      <c r="A28" s="135"/>
      <c r="B28" s="223" t="s">
        <v>122</v>
      </c>
      <c r="C28" s="224"/>
      <c r="D28" s="225"/>
    </row>
    <row r="29" spans="1:7" x14ac:dyDescent="0.25">
      <c r="A29" s="136"/>
      <c r="B29" s="121">
        <v>1</v>
      </c>
      <c r="C29" s="226" t="s">
        <v>14</v>
      </c>
      <c r="D29" s="227"/>
    </row>
    <row r="30" spans="1:7" x14ac:dyDescent="0.25">
      <c r="A30" s="136"/>
      <c r="B30" s="122">
        <v>2</v>
      </c>
      <c r="C30" s="219" t="s">
        <v>72</v>
      </c>
      <c r="D30" s="220"/>
    </row>
    <row r="31" spans="1:7" x14ac:dyDescent="0.25">
      <c r="A31" s="136"/>
      <c r="B31" s="122">
        <v>3</v>
      </c>
      <c r="C31" s="219" t="s">
        <v>73</v>
      </c>
      <c r="D31" s="220"/>
    </row>
    <row r="32" spans="1:7" x14ac:dyDescent="0.25">
      <c r="A32" s="136"/>
      <c r="B32" s="122">
        <v>4</v>
      </c>
      <c r="C32" s="219" t="s">
        <v>74</v>
      </c>
      <c r="D32" s="220"/>
    </row>
    <row r="33" spans="1:4" x14ac:dyDescent="0.25">
      <c r="A33" s="136"/>
      <c r="B33" s="122">
        <v>5</v>
      </c>
      <c r="C33" s="219" t="s">
        <v>80</v>
      </c>
      <c r="D33" s="220"/>
    </row>
    <row r="34" spans="1:4" ht="15.75" thickBot="1" x14ac:dyDescent="0.3">
      <c r="A34" s="136"/>
      <c r="B34" s="123">
        <v>6</v>
      </c>
      <c r="C34" s="221" t="s">
        <v>107</v>
      </c>
      <c r="D34" s="222"/>
    </row>
  </sheetData>
  <mergeCells count="19">
    <mergeCell ref="C32:D32"/>
    <mergeCell ref="C33:D33"/>
    <mergeCell ref="C34:D34"/>
    <mergeCell ref="B28:D28"/>
    <mergeCell ref="C29:D29"/>
    <mergeCell ref="C30:D30"/>
    <mergeCell ref="C31:D31"/>
    <mergeCell ref="A26:F26"/>
    <mergeCell ref="A27:F27"/>
    <mergeCell ref="A1:G1"/>
    <mergeCell ref="A2:G2"/>
    <mergeCell ref="A3:G3"/>
    <mergeCell ref="A23:F23"/>
    <mergeCell ref="A24:G24"/>
    <mergeCell ref="A4:G4"/>
    <mergeCell ref="A10:F10"/>
    <mergeCell ref="A11:G11"/>
    <mergeCell ref="A16:F16"/>
    <mergeCell ref="A17:G17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Protección y Control</vt:lpstr>
      <vt:lpstr>Manejo de Recursos</vt:lpstr>
      <vt:lpstr>Uso Público</vt:lpstr>
      <vt:lpstr>Asistencia y Parti- Comunitaria</vt:lpstr>
      <vt:lpstr>Presupuesto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Deby</dc:creator>
  <cp:lastModifiedBy>hp</cp:lastModifiedBy>
  <cp:lastPrinted>2017-05-19T03:10:26Z</cp:lastPrinted>
  <dcterms:created xsi:type="dcterms:W3CDTF">2013-09-24T17:01:52Z</dcterms:created>
  <dcterms:modified xsi:type="dcterms:W3CDTF">2017-07-20T18:12:03Z</dcterms:modified>
</cp:coreProperties>
</file>