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6555" firstSheet="1" activeTab="5"/>
  </bookViews>
  <sheets>
    <sheet name="Protección y control" sheetId="9" r:id="rId1"/>
    <sheet name="Manejo de Recursos" sheetId="1" r:id="rId2"/>
    <sheet name="Investigacion y Monitoreo" sheetId="5" r:id="rId3"/>
    <sheet name="Uso Público" sheetId="4" r:id="rId4"/>
    <sheet name="Programa Administracion" sheetId="8" r:id="rId5"/>
    <sheet name="Presupuesto" sheetId="3" r:id="rId6"/>
    <sheet name="Hoja1" sheetId="11" r:id="rId7"/>
  </sheets>
  <definedNames>
    <definedName name="_xlnm.Print_Area" localSheetId="2">'Investigacion y Monitoreo'!$A$1:$U$34</definedName>
    <definedName name="_xlnm.Print_Area" localSheetId="5">Presupuesto!$A$1:$O$289</definedName>
    <definedName name="_xlnm.Print_Area" localSheetId="4">'Programa Administracion'!$A$1:$U$25</definedName>
    <definedName name="_xlnm.Print_Area" localSheetId="0">'Protección y control'!$A$1:$U$38</definedName>
    <definedName name="_xlnm.Print_Area" localSheetId="3">'Uso Público'!$A$1:$U$26</definedName>
  </definedNames>
  <calcPr calcId="144525"/>
</workbook>
</file>

<file path=xl/calcChain.xml><?xml version="1.0" encoding="utf-8"?>
<calcChain xmlns="http://schemas.openxmlformats.org/spreadsheetml/2006/main">
  <c r="O248" i="3" l="1"/>
  <c r="N248" i="3"/>
  <c r="K248" i="3"/>
  <c r="G248" i="3"/>
  <c r="N247" i="3" l="1"/>
  <c r="K247" i="3"/>
  <c r="G247" i="3"/>
  <c r="N246" i="3"/>
  <c r="K246" i="3"/>
  <c r="G246" i="3"/>
  <c r="N245" i="3"/>
  <c r="K245" i="3"/>
  <c r="G245" i="3"/>
  <c r="N244" i="3"/>
  <c r="K244" i="3"/>
  <c r="G244" i="3"/>
  <c r="N243" i="3"/>
  <c r="K243" i="3"/>
  <c r="G243" i="3"/>
  <c r="N242" i="3"/>
  <c r="G242" i="3"/>
  <c r="N241" i="3"/>
  <c r="K241" i="3"/>
  <c r="G241" i="3"/>
  <c r="N240" i="3"/>
  <c r="K240" i="3"/>
  <c r="G240" i="3"/>
  <c r="N239" i="3"/>
  <c r="K239" i="3"/>
  <c r="G239" i="3"/>
  <c r="N238" i="3"/>
  <c r="K238" i="3"/>
  <c r="G238" i="3"/>
  <c r="N237" i="3"/>
  <c r="G237" i="3"/>
  <c r="N236" i="3"/>
  <c r="K236" i="3"/>
  <c r="G236" i="3"/>
  <c r="N235" i="3"/>
  <c r="K235" i="3"/>
  <c r="G235" i="3"/>
  <c r="K234" i="3"/>
  <c r="G234" i="3"/>
  <c r="N233" i="3"/>
  <c r="K233" i="3"/>
  <c r="G233" i="3"/>
  <c r="N232" i="3"/>
  <c r="G232" i="3"/>
  <c r="N231" i="3"/>
  <c r="K231" i="3"/>
  <c r="G231" i="3"/>
  <c r="N230" i="3"/>
  <c r="K230" i="3"/>
  <c r="G230" i="3"/>
  <c r="N228" i="3"/>
  <c r="K228" i="3"/>
  <c r="G228" i="3"/>
  <c r="N227" i="3"/>
  <c r="K227" i="3"/>
  <c r="G227" i="3"/>
  <c r="N226" i="3"/>
  <c r="K226" i="3"/>
  <c r="G226" i="3"/>
  <c r="N225" i="3"/>
  <c r="K225" i="3"/>
  <c r="G225" i="3"/>
  <c r="N224" i="3"/>
  <c r="K224" i="3"/>
  <c r="G224" i="3"/>
  <c r="N223" i="3"/>
  <c r="G223" i="3"/>
  <c r="N222" i="3"/>
  <c r="K222" i="3"/>
  <c r="G222" i="3"/>
  <c r="N221" i="3"/>
  <c r="K221" i="3"/>
  <c r="G221" i="3"/>
  <c r="N220" i="3"/>
  <c r="K220" i="3"/>
  <c r="G220" i="3"/>
  <c r="N219" i="3"/>
  <c r="K219" i="3"/>
  <c r="G219" i="3"/>
  <c r="N218" i="3"/>
  <c r="G218" i="3"/>
  <c r="N217" i="3"/>
  <c r="K217" i="3"/>
  <c r="G217" i="3"/>
  <c r="N216" i="3"/>
  <c r="K216" i="3"/>
  <c r="G216" i="3"/>
  <c r="K215" i="3"/>
  <c r="G215" i="3"/>
  <c r="N214" i="3"/>
  <c r="K214" i="3"/>
  <c r="G214" i="3"/>
  <c r="N213" i="3"/>
  <c r="G213" i="3"/>
  <c r="N212" i="3"/>
  <c r="K212" i="3"/>
  <c r="G212" i="3"/>
  <c r="N211" i="3"/>
  <c r="K211" i="3"/>
  <c r="G211" i="3"/>
  <c r="N207" i="3"/>
  <c r="K207" i="3"/>
  <c r="G207" i="3"/>
  <c r="N206" i="3"/>
  <c r="K206" i="3"/>
  <c r="G206" i="3"/>
  <c r="N205" i="3"/>
  <c r="K205" i="3"/>
  <c r="G205" i="3"/>
  <c r="N204" i="3"/>
  <c r="K204" i="3"/>
  <c r="G204" i="3"/>
  <c r="N203" i="3"/>
  <c r="K203" i="3"/>
  <c r="G203" i="3"/>
  <c r="N202" i="3"/>
  <c r="G202" i="3"/>
  <c r="N201" i="3"/>
  <c r="K201" i="3"/>
  <c r="G201" i="3"/>
  <c r="N200" i="3"/>
  <c r="K200" i="3"/>
  <c r="G200" i="3"/>
  <c r="N199" i="3"/>
  <c r="K199" i="3"/>
  <c r="G199" i="3"/>
  <c r="N198" i="3"/>
  <c r="K198" i="3"/>
  <c r="G198" i="3"/>
  <c r="N197" i="3"/>
  <c r="G197" i="3"/>
  <c r="N196" i="3"/>
  <c r="K196" i="3"/>
  <c r="G196" i="3"/>
  <c r="N195" i="3"/>
  <c r="K195" i="3"/>
  <c r="G195" i="3"/>
  <c r="K194" i="3"/>
  <c r="G194" i="3"/>
  <c r="N193" i="3"/>
  <c r="K193" i="3"/>
  <c r="G193" i="3"/>
  <c r="N192" i="3"/>
  <c r="G192" i="3"/>
  <c r="N191" i="3"/>
  <c r="K191" i="3"/>
  <c r="G191" i="3"/>
  <c r="N190" i="3"/>
  <c r="K190" i="3"/>
  <c r="G190" i="3"/>
  <c r="N188" i="3"/>
  <c r="K188" i="3"/>
  <c r="G188" i="3"/>
  <c r="N187" i="3"/>
  <c r="K187" i="3"/>
  <c r="G187" i="3"/>
  <c r="N186" i="3"/>
  <c r="K186" i="3"/>
  <c r="G186" i="3"/>
  <c r="N185" i="3"/>
  <c r="K185" i="3"/>
  <c r="G185" i="3"/>
  <c r="N184" i="3"/>
  <c r="K184" i="3"/>
  <c r="G184" i="3"/>
  <c r="N183" i="3"/>
  <c r="G183" i="3"/>
  <c r="N182" i="3"/>
  <c r="K182" i="3"/>
  <c r="G182" i="3"/>
  <c r="N181" i="3"/>
  <c r="K181" i="3"/>
  <c r="G181" i="3"/>
  <c r="N180" i="3"/>
  <c r="K180" i="3"/>
  <c r="G180" i="3"/>
  <c r="N179" i="3"/>
  <c r="K179" i="3"/>
  <c r="G179" i="3"/>
  <c r="N178" i="3"/>
  <c r="G178" i="3"/>
  <c r="N177" i="3"/>
  <c r="K177" i="3"/>
  <c r="G177" i="3"/>
  <c r="N176" i="3"/>
  <c r="K176" i="3"/>
  <c r="G176" i="3"/>
  <c r="K175" i="3"/>
  <c r="G175" i="3"/>
  <c r="N174" i="3"/>
  <c r="K174" i="3"/>
  <c r="G174" i="3"/>
  <c r="N173" i="3"/>
  <c r="G173" i="3"/>
  <c r="N172" i="3"/>
  <c r="K172" i="3"/>
  <c r="G172" i="3"/>
  <c r="N171" i="3"/>
  <c r="K171" i="3"/>
  <c r="G171" i="3"/>
  <c r="N167" i="3"/>
  <c r="K167" i="3"/>
  <c r="G167" i="3"/>
  <c r="N166" i="3"/>
  <c r="K166" i="3"/>
  <c r="G166" i="3"/>
  <c r="N165" i="3"/>
  <c r="K165" i="3"/>
  <c r="G165" i="3"/>
  <c r="N164" i="3"/>
  <c r="K164" i="3"/>
  <c r="G164" i="3"/>
  <c r="N163" i="3"/>
  <c r="K163" i="3"/>
  <c r="G163" i="3"/>
  <c r="N162" i="3"/>
  <c r="G162" i="3"/>
  <c r="N161" i="3"/>
  <c r="K161" i="3"/>
  <c r="G161" i="3"/>
  <c r="N160" i="3"/>
  <c r="K160" i="3"/>
  <c r="G160" i="3"/>
  <c r="N159" i="3"/>
  <c r="K159" i="3"/>
  <c r="G159" i="3"/>
  <c r="N158" i="3"/>
  <c r="K158" i="3"/>
  <c r="G158" i="3"/>
  <c r="N157" i="3"/>
  <c r="G157" i="3"/>
  <c r="N156" i="3"/>
  <c r="K156" i="3"/>
  <c r="G156" i="3"/>
  <c r="N155" i="3"/>
  <c r="K155" i="3"/>
  <c r="G155" i="3"/>
  <c r="K154" i="3"/>
  <c r="G154" i="3"/>
  <c r="N153" i="3"/>
  <c r="K153" i="3"/>
  <c r="G153" i="3"/>
  <c r="N152" i="3"/>
  <c r="G152" i="3"/>
  <c r="N151" i="3"/>
  <c r="K151" i="3"/>
  <c r="G151" i="3"/>
  <c r="N150" i="3"/>
  <c r="K150" i="3"/>
  <c r="G150" i="3"/>
  <c r="N148" i="3"/>
  <c r="K148" i="3"/>
  <c r="G148" i="3"/>
  <c r="N147" i="3"/>
  <c r="K147" i="3"/>
  <c r="G147" i="3"/>
  <c r="N146" i="3"/>
  <c r="K146" i="3"/>
  <c r="G146" i="3"/>
  <c r="N145" i="3"/>
  <c r="K145" i="3"/>
  <c r="G145" i="3"/>
  <c r="N144" i="3"/>
  <c r="K144" i="3"/>
  <c r="G144" i="3"/>
  <c r="N143" i="3"/>
  <c r="G143" i="3"/>
  <c r="N142" i="3"/>
  <c r="K142" i="3"/>
  <c r="G142" i="3"/>
  <c r="N141" i="3"/>
  <c r="K141" i="3"/>
  <c r="G141" i="3"/>
  <c r="N140" i="3"/>
  <c r="K140" i="3"/>
  <c r="G140" i="3"/>
  <c r="N139" i="3"/>
  <c r="K139" i="3"/>
  <c r="G139" i="3"/>
  <c r="N138" i="3"/>
  <c r="G138" i="3"/>
  <c r="N137" i="3"/>
  <c r="K137" i="3"/>
  <c r="G137" i="3"/>
  <c r="N136" i="3"/>
  <c r="K136" i="3"/>
  <c r="G136" i="3"/>
  <c r="K135" i="3"/>
  <c r="G135" i="3"/>
  <c r="N134" i="3"/>
  <c r="K134" i="3"/>
  <c r="G134" i="3"/>
  <c r="N133" i="3"/>
  <c r="G133" i="3"/>
  <c r="N132" i="3"/>
  <c r="K132" i="3"/>
  <c r="G132" i="3"/>
  <c r="N131" i="3"/>
  <c r="K131" i="3"/>
  <c r="G131" i="3"/>
  <c r="N129" i="3"/>
  <c r="K129" i="3"/>
  <c r="G129" i="3"/>
  <c r="N128" i="3"/>
  <c r="K128" i="3"/>
  <c r="G128" i="3"/>
  <c r="N127" i="3"/>
  <c r="K127" i="3"/>
  <c r="G127" i="3"/>
  <c r="N126" i="3"/>
  <c r="K126" i="3"/>
  <c r="G126" i="3"/>
  <c r="N125" i="3"/>
  <c r="K125" i="3"/>
  <c r="G125" i="3"/>
  <c r="N124" i="3"/>
  <c r="G124" i="3"/>
  <c r="N123" i="3"/>
  <c r="K123" i="3"/>
  <c r="G123" i="3"/>
  <c r="N122" i="3"/>
  <c r="K122" i="3"/>
  <c r="G122" i="3"/>
  <c r="N121" i="3"/>
  <c r="K121" i="3"/>
  <c r="G121" i="3"/>
  <c r="N120" i="3"/>
  <c r="K120" i="3"/>
  <c r="G120" i="3"/>
  <c r="N119" i="3"/>
  <c r="G119" i="3"/>
  <c r="N118" i="3"/>
  <c r="K118" i="3"/>
  <c r="G118" i="3"/>
  <c r="N117" i="3"/>
  <c r="K117" i="3"/>
  <c r="G117" i="3"/>
  <c r="K116" i="3"/>
  <c r="G116" i="3"/>
  <c r="N115" i="3"/>
  <c r="K115" i="3"/>
  <c r="G115" i="3"/>
  <c r="N114" i="3"/>
  <c r="G114" i="3"/>
  <c r="N113" i="3"/>
  <c r="K113" i="3"/>
  <c r="G113" i="3"/>
  <c r="N112" i="3"/>
  <c r="K112" i="3"/>
  <c r="G112" i="3"/>
  <c r="N108" i="3"/>
  <c r="K108" i="3"/>
  <c r="G108" i="3"/>
  <c r="N107" i="3"/>
  <c r="K107" i="3"/>
  <c r="G107" i="3"/>
  <c r="N106" i="3"/>
  <c r="K106" i="3"/>
  <c r="G106" i="3"/>
  <c r="N105" i="3"/>
  <c r="K105" i="3"/>
  <c r="G105" i="3"/>
  <c r="N104" i="3"/>
  <c r="K104" i="3"/>
  <c r="G104" i="3"/>
  <c r="N103" i="3"/>
  <c r="G103" i="3"/>
  <c r="N102" i="3"/>
  <c r="K102" i="3"/>
  <c r="G102" i="3"/>
  <c r="N101" i="3"/>
  <c r="K101" i="3"/>
  <c r="G101" i="3"/>
  <c r="N100" i="3"/>
  <c r="K100" i="3"/>
  <c r="G100" i="3"/>
  <c r="N99" i="3"/>
  <c r="K99" i="3"/>
  <c r="G99" i="3"/>
  <c r="N98" i="3"/>
  <c r="G98" i="3"/>
  <c r="N97" i="3"/>
  <c r="K97" i="3"/>
  <c r="G97" i="3"/>
  <c r="N96" i="3"/>
  <c r="K96" i="3"/>
  <c r="G96" i="3"/>
  <c r="K95" i="3"/>
  <c r="G95" i="3"/>
  <c r="N94" i="3"/>
  <c r="K94" i="3"/>
  <c r="G94" i="3"/>
  <c r="N93" i="3"/>
  <c r="G93" i="3"/>
  <c r="N92" i="3"/>
  <c r="K92" i="3"/>
  <c r="G92" i="3"/>
  <c r="N91" i="3"/>
  <c r="K91" i="3"/>
  <c r="G91" i="3"/>
  <c r="N89" i="3"/>
  <c r="K89" i="3"/>
  <c r="G89" i="3"/>
  <c r="N88" i="3"/>
  <c r="K88" i="3"/>
  <c r="G88" i="3"/>
  <c r="N87" i="3"/>
  <c r="K87" i="3"/>
  <c r="G87" i="3"/>
  <c r="N86" i="3"/>
  <c r="K86" i="3"/>
  <c r="G86" i="3"/>
  <c r="N85" i="3"/>
  <c r="K85" i="3"/>
  <c r="G85" i="3"/>
  <c r="N84" i="3"/>
  <c r="G84" i="3"/>
  <c r="N83" i="3"/>
  <c r="K83" i="3"/>
  <c r="G83" i="3"/>
  <c r="N82" i="3"/>
  <c r="K82" i="3"/>
  <c r="G82" i="3"/>
  <c r="N81" i="3"/>
  <c r="K81" i="3"/>
  <c r="G81" i="3"/>
  <c r="N80" i="3"/>
  <c r="K80" i="3"/>
  <c r="G80" i="3"/>
  <c r="N79" i="3"/>
  <c r="G79" i="3"/>
  <c r="N78" i="3"/>
  <c r="K78" i="3"/>
  <c r="G78" i="3"/>
  <c r="N77" i="3"/>
  <c r="K77" i="3"/>
  <c r="G77" i="3"/>
  <c r="K76" i="3"/>
  <c r="G76" i="3"/>
  <c r="N75" i="3"/>
  <c r="K75" i="3"/>
  <c r="G75" i="3"/>
  <c r="N74" i="3"/>
  <c r="G74" i="3"/>
  <c r="N73" i="3"/>
  <c r="K73" i="3"/>
  <c r="G73" i="3"/>
  <c r="N72" i="3"/>
  <c r="K72" i="3"/>
  <c r="G72" i="3"/>
  <c r="N70" i="3"/>
  <c r="K70" i="3"/>
  <c r="G70" i="3"/>
  <c r="N69" i="3"/>
  <c r="K69" i="3"/>
  <c r="G69" i="3"/>
  <c r="N68" i="3"/>
  <c r="K68" i="3"/>
  <c r="G68" i="3"/>
  <c r="N67" i="3"/>
  <c r="K67" i="3"/>
  <c r="G67" i="3"/>
  <c r="N66" i="3"/>
  <c r="K66" i="3"/>
  <c r="G66" i="3"/>
  <c r="N65" i="3"/>
  <c r="G65" i="3"/>
  <c r="N64" i="3"/>
  <c r="K64" i="3"/>
  <c r="G64" i="3"/>
  <c r="N63" i="3"/>
  <c r="K63" i="3"/>
  <c r="G63" i="3"/>
  <c r="N62" i="3"/>
  <c r="K62" i="3"/>
  <c r="G62" i="3"/>
  <c r="N61" i="3"/>
  <c r="K61" i="3"/>
  <c r="G61" i="3"/>
  <c r="N60" i="3"/>
  <c r="G60" i="3"/>
  <c r="N59" i="3"/>
  <c r="K59" i="3"/>
  <c r="G59" i="3"/>
  <c r="N58" i="3"/>
  <c r="K58" i="3"/>
  <c r="G58" i="3"/>
  <c r="K57" i="3"/>
  <c r="G57" i="3"/>
  <c r="N56" i="3"/>
  <c r="K56" i="3"/>
  <c r="G56" i="3"/>
  <c r="N55" i="3"/>
  <c r="G55" i="3"/>
  <c r="N54" i="3"/>
  <c r="K54" i="3"/>
  <c r="G54" i="3"/>
  <c r="N53" i="3"/>
  <c r="K53" i="3"/>
  <c r="G53" i="3"/>
  <c r="N49" i="3"/>
  <c r="K49" i="3"/>
  <c r="G49" i="3"/>
  <c r="N48" i="3"/>
  <c r="K48" i="3"/>
  <c r="G48" i="3"/>
  <c r="N47" i="3"/>
  <c r="K47" i="3"/>
  <c r="G47" i="3"/>
  <c r="N46" i="3"/>
  <c r="K46" i="3"/>
  <c r="G46" i="3"/>
  <c r="N45" i="3"/>
  <c r="K45" i="3"/>
  <c r="G45" i="3"/>
  <c r="N44" i="3"/>
  <c r="G44" i="3"/>
  <c r="N43" i="3"/>
  <c r="K43" i="3"/>
  <c r="G43" i="3"/>
  <c r="N42" i="3"/>
  <c r="K42" i="3"/>
  <c r="G42" i="3"/>
  <c r="N41" i="3"/>
  <c r="K41" i="3"/>
  <c r="G41" i="3"/>
  <c r="N40" i="3"/>
  <c r="K40" i="3"/>
  <c r="G40" i="3"/>
  <c r="N39" i="3"/>
  <c r="G39" i="3"/>
  <c r="N38" i="3"/>
  <c r="K38" i="3"/>
  <c r="G38" i="3"/>
  <c r="N37" i="3"/>
  <c r="K37" i="3"/>
  <c r="G37" i="3"/>
  <c r="K36" i="3"/>
  <c r="G36" i="3"/>
  <c r="N35" i="3"/>
  <c r="K35" i="3"/>
  <c r="G35" i="3"/>
  <c r="N34" i="3"/>
  <c r="G34" i="3"/>
  <c r="N33" i="3"/>
  <c r="K33" i="3"/>
  <c r="G33" i="3"/>
  <c r="N32" i="3"/>
  <c r="K32" i="3"/>
  <c r="G32" i="3"/>
  <c r="N29" i="3"/>
  <c r="K29" i="3"/>
  <c r="G29" i="3"/>
  <c r="N28" i="3"/>
  <c r="K28" i="3"/>
  <c r="G28" i="3"/>
  <c r="N27" i="3"/>
  <c r="K27" i="3"/>
  <c r="G27" i="3"/>
  <c r="N26" i="3"/>
  <c r="K26" i="3"/>
  <c r="G26" i="3"/>
  <c r="N25" i="3"/>
  <c r="K25" i="3"/>
  <c r="G25" i="3"/>
  <c r="N24" i="3"/>
  <c r="G24" i="3"/>
  <c r="N23" i="3"/>
  <c r="K23" i="3"/>
  <c r="G23" i="3"/>
  <c r="N22" i="3"/>
  <c r="K22" i="3"/>
  <c r="G22" i="3"/>
  <c r="N21" i="3"/>
  <c r="K21" i="3"/>
  <c r="G21" i="3"/>
  <c r="N20" i="3"/>
  <c r="K20" i="3"/>
  <c r="G20" i="3"/>
  <c r="N19" i="3"/>
  <c r="G19" i="3"/>
  <c r="N18" i="3"/>
  <c r="K18" i="3"/>
  <c r="G18" i="3"/>
  <c r="N17" i="3"/>
  <c r="K17" i="3"/>
  <c r="G17" i="3"/>
  <c r="K16" i="3"/>
  <c r="G16" i="3"/>
  <c r="N15" i="3"/>
  <c r="K15" i="3"/>
  <c r="G15" i="3"/>
  <c r="N14" i="3"/>
  <c r="G14" i="3"/>
  <c r="N13" i="3"/>
  <c r="K13" i="3"/>
  <c r="G13" i="3"/>
  <c r="N12" i="3"/>
  <c r="K12" i="3"/>
  <c r="G12" i="3"/>
  <c r="G11" i="3" l="1"/>
  <c r="O133" i="3"/>
  <c r="O200" i="3"/>
  <c r="O213" i="3"/>
  <c r="O44" i="3"/>
  <c r="O57" i="3"/>
  <c r="O60" i="3"/>
  <c r="O95" i="3"/>
  <c r="O98" i="3"/>
  <c r="O135" i="3"/>
  <c r="O138" i="3"/>
  <c r="O162" i="3"/>
  <c r="O175" i="3"/>
  <c r="O178" i="3"/>
  <c r="O74" i="3"/>
  <c r="O199" i="3"/>
  <c r="O198" i="3"/>
  <c r="O240" i="3"/>
  <c r="O33" i="3"/>
  <c r="O39" i="3"/>
  <c r="O58" i="3"/>
  <c r="O62" i="3"/>
  <c r="O66" i="3"/>
  <c r="O70" i="3"/>
  <c r="O76" i="3"/>
  <c r="O79" i="3"/>
  <c r="O96" i="3"/>
  <c r="O100" i="3"/>
  <c r="O103" i="3"/>
  <c r="O106" i="3"/>
  <c r="O113" i="3"/>
  <c r="O117" i="3"/>
  <c r="O119" i="3"/>
  <c r="O123" i="3"/>
  <c r="O125" i="3"/>
  <c r="O129" i="3"/>
  <c r="O197" i="3"/>
  <c r="O201" i="3"/>
  <c r="O55" i="3"/>
  <c r="O81" i="3"/>
  <c r="O93" i="3"/>
  <c r="O121" i="3"/>
  <c r="O160" i="3"/>
  <c r="O182" i="3"/>
  <c r="O186" i="3"/>
  <c r="O193" i="3"/>
  <c r="O206" i="3"/>
  <c r="O217" i="3"/>
  <c r="O222" i="3"/>
  <c r="O225" i="3"/>
  <c r="O238" i="3"/>
  <c r="O244" i="3"/>
  <c r="O134" i="3"/>
  <c r="O56" i="3"/>
  <c r="O94" i="3"/>
  <c r="O105" i="3"/>
  <c r="O112" i="3"/>
  <c r="O122" i="3"/>
  <c r="O152" i="3"/>
  <c r="O159" i="3"/>
  <c r="O177" i="3"/>
  <c r="O192" i="3"/>
  <c r="O202" i="3"/>
  <c r="O205" i="3"/>
  <c r="O212" i="3"/>
  <c r="O218" i="3"/>
  <c r="O231" i="3"/>
  <c r="O235" i="3"/>
  <c r="O237" i="3"/>
  <c r="O241" i="3"/>
  <c r="O243" i="3"/>
  <c r="O247" i="3"/>
  <c r="O40" i="3"/>
  <c r="O47" i="3"/>
  <c r="O77" i="3"/>
  <c r="O85" i="3"/>
  <c r="O89" i="3"/>
  <c r="O92" i="3"/>
  <c r="O158" i="3"/>
  <c r="O163" i="3"/>
  <c r="O167" i="3"/>
  <c r="O172" i="3"/>
  <c r="O220" i="3"/>
  <c r="O230" i="3"/>
  <c r="O12" i="3"/>
  <c r="O22" i="3"/>
  <c r="O34" i="3"/>
  <c r="O38" i="3"/>
  <c r="O43" i="3"/>
  <c r="O46" i="3"/>
  <c r="O75" i="3"/>
  <c r="O91" i="3"/>
  <c r="O120" i="3"/>
  <c r="O126" i="3"/>
  <c r="O139" i="3"/>
  <c r="O143" i="3"/>
  <c r="O147" i="3"/>
  <c r="O150" i="3"/>
  <c r="O154" i="3"/>
  <c r="O157" i="3"/>
  <c r="O161" i="3"/>
  <c r="O166" i="3"/>
  <c r="O173" i="3"/>
  <c r="O219" i="3"/>
  <c r="O223" i="3"/>
  <c r="O226" i="3"/>
  <c r="O61" i="3"/>
  <c r="O65" i="3"/>
  <c r="O69" i="3"/>
  <c r="O80" i="3"/>
  <c r="O84" i="3"/>
  <c r="O88" i="3"/>
  <c r="O99" i="3"/>
  <c r="O116" i="3"/>
  <c r="O132" i="3"/>
  <c r="O142" i="3"/>
  <c r="O146" i="3"/>
  <c r="O153" i="3"/>
  <c r="O171" i="3"/>
  <c r="O21" i="3"/>
  <c r="O37" i="3"/>
  <c r="O42" i="3"/>
  <c r="O45" i="3"/>
  <c r="O49" i="3"/>
  <c r="O54" i="3"/>
  <c r="O64" i="3"/>
  <c r="O68" i="3"/>
  <c r="O73" i="3"/>
  <c r="O83" i="3"/>
  <c r="O87" i="3"/>
  <c r="O102" i="3"/>
  <c r="O104" i="3"/>
  <c r="O108" i="3"/>
  <c r="O115" i="3"/>
  <c r="O128" i="3"/>
  <c r="O131" i="3"/>
  <c r="O234" i="3"/>
  <c r="O20" i="3"/>
  <c r="O26" i="3"/>
  <c r="O32" i="3"/>
  <c r="O36" i="3"/>
  <c r="O41" i="3"/>
  <c r="O174" i="3"/>
  <c r="O181" i="3"/>
  <c r="O185" i="3"/>
  <c r="O196" i="3"/>
  <c r="O216" i="3"/>
  <c r="O221" i="3"/>
  <c r="O239" i="3"/>
  <c r="O137" i="3"/>
  <c r="O141" i="3"/>
  <c r="O145" i="3"/>
  <c r="O156" i="3"/>
  <c r="O165" i="3"/>
  <c r="O176" i="3"/>
  <c r="O180" i="3"/>
  <c r="O184" i="3"/>
  <c r="O188" i="3"/>
  <c r="O191" i="3"/>
  <c r="O195" i="3"/>
  <c r="O204" i="3"/>
  <c r="O211" i="3"/>
  <c r="O215" i="3"/>
  <c r="O224" i="3"/>
  <c r="O228" i="3"/>
  <c r="O233" i="3"/>
  <c r="O246" i="3"/>
  <c r="O13" i="3"/>
  <c r="O17" i="3"/>
  <c r="O19" i="3"/>
  <c r="O23" i="3"/>
  <c r="O25" i="3"/>
  <c r="O29" i="3"/>
  <c r="O35" i="3"/>
  <c r="O48" i="3"/>
  <c r="O53" i="3"/>
  <c r="O59" i="3"/>
  <c r="O63" i="3"/>
  <c r="O67" i="3"/>
  <c r="O72" i="3"/>
  <c r="O78" i="3"/>
  <c r="O82" i="3"/>
  <c r="O86" i="3"/>
  <c r="O97" i="3"/>
  <c r="O101" i="3"/>
  <c r="O107" i="3"/>
  <c r="O114" i="3"/>
  <c r="O118" i="3"/>
  <c r="O124" i="3"/>
  <c r="O127" i="3"/>
  <c r="O136" i="3"/>
  <c r="O140" i="3"/>
  <c r="O144" i="3"/>
  <c r="O148" i="3"/>
  <c r="O151" i="3"/>
  <c r="O155" i="3"/>
  <c r="O164" i="3"/>
  <c r="O179" i="3"/>
  <c r="O183" i="3"/>
  <c r="O187" i="3"/>
  <c r="O190" i="3"/>
  <c r="O194" i="3"/>
  <c r="O203" i="3"/>
  <c r="O207" i="3"/>
  <c r="O214" i="3"/>
  <c r="O227" i="3"/>
  <c r="O232" i="3"/>
  <c r="O236" i="3"/>
  <c r="O242" i="3"/>
  <c r="O245" i="3"/>
  <c r="O16" i="3"/>
  <c r="O15" i="3"/>
  <c r="O28" i="3"/>
  <c r="O14" i="3"/>
  <c r="O18" i="3"/>
  <c r="O24" i="3"/>
  <c r="O27" i="3"/>
  <c r="G149" i="3" l="1"/>
  <c r="T28" i="5" s="1"/>
  <c r="A229" i="3"/>
  <c r="A189" i="3"/>
  <c r="A149" i="3"/>
  <c r="A130" i="3"/>
  <c r="A90" i="3"/>
  <c r="A30" i="3"/>
  <c r="O229" i="3" l="1"/>
  <c r="U20" i="8" s="1"/>
  <c r="A210" i="3"/>
  <c r="A209" i="3"/>
  <c r="A170" i="3"/>
  <c r="A169" i="3"/>
  <c r="A111" i="3"/>
  <c r="A110" i="3"/>
  <c r="A71" i="3"/>
  <c r="A52" i="3"/>
  <c r="A51" i="3"/>
  <c r="A31" i="3"/>
  <c r="A11" i="3"/>
  <c r="A9" i="3"/>
  <c r="T14" i="9" l="1"/>
  <c r="K11" i="3"/>
  <c r="T15" i="9" s="1"/>
  <c r="G210" i="3"/>
  <c r="T14" i="8" s="1"/>
  <c r="G31" i="3"/>
  <c r="T31" i="9" s="1"/>
  <c r="N52" i="3"/>
  <c r="T16" i="1" s="1"/>
  <c r="N71" i="3"/>
  <c r="T23" i="1" s="1"/>
  <c r="G170" i="3"/>
  <c r="T15" i="4" s="1"/>
  <c r="N31" i="3"/>
  <c r="T33" i="9" s="1"/>
  <c r="K130" i="3"/>
  <c r="T22" i="5" s="1"/>
  <c r="N11" i="3"/>
  <c r="T16" i="9" s="1"/>
  <c r="G111" i="3"/>
  <c r="T15" i="5" s="1"/>
  <c r="K149" i="3"/>
  <c r="T29" i="5" s="1"/>
  <c r="G189" i="3"/>
  <c r="T21" i="4" s="1"/>
  <c r="G90" i="3"/>
  <c r="T27" i="1" s="1"/>
  <c r="G130" i="3"/>
  <c r="T21" i="5" s="1"/>
  <c r="K229" i="3"/>
  <c r="T21" i="8" s="1"/>
  <c r="K189" i="3"/>
  <c r="T22" i="4" s="1"/>
  <c r="K170" i="3"/>
  <c r="T16" i="4" s="1"/>
  <c r="G71" i="3"/>
  <c r="T21" i="1" s="1"/>
  <c r="K71" i="3"/>
  <c r="T22" i="1" s="1"/>
  <c r="K111" i="3"/>
  <c r="T16" i="5" s="1"/>
  <c r="K52" i="3"/>
  <c r="T15" i="1" s="1"/>
  <c r="G52" i="3"/>
  <c r="T14" i="1" s="1"/>
  <c r="K90" i="3"/>
  <c r="T28" i="1" s="1"/>
  <c r="N149" i="3"/>
  <c r="T30" i="5" s="1"/>
  <c r="N111" i="3"/>
  <c r="T17" i="5" s="1"/>
  <c r="N229" i="3"/>
  <c r="T22" i="8" s="1"/>
  <c r="K210" i="3"/>
  <c r="T15" i="8" s="1"/>
  <c r="K31" i="3"/>
  <c r="T32" i="9" s="1"/>
  <c r="N130" i="3"/>
  <c r="T23" i="5" s="1"/>
  <c r="N170" i="3"/>
  <c r="T17" i="4" s="1"/>
  <c r="N210" i="3"/>
  <c r="T16" i="8" s="1"/>
  <c r="N90" i="3"/>
  <c r="T29" i="1" s="1"/>
  <c r="N189" i="3"/>
  <c r="T23" i="4" s="1"/>
  <c r="G229" i="3"/>
  <c r="T20" i="8" s="1"/>
  <c r="O189" i="3" l="1"/>
  <c r="U21" i="4" s="1"/>
  <c r="O210" i="3"/>
  <c r="U14" i="8" s="1"/>
  <c r="O71" i="3"/>
  <c r="U21" i="1" s="1"/>
  <c r="O11" i="3"/>
  <c r="U14" i="9" s="1"/>
  <c r="O130" i="3"/>
  <c r="U21" i="5" s="1"/>
  <c r="O170" i="3"/>
  <c r="U15" i="4" s="1"/>
  <c r="O149" i="3"/>
  <c r="U28" i="5" s="1"/>
  <c r="O31" i="3"/>
  <c r="U31" i="9" s="1"/>
  <c r="O111" i="3"/>
  <c r="U15" i="5" s="1"/>
  <c r="O90" i="3"/>
  <c r="U27" i="1" s="1"/>
  <c r="O52" i="3"/>
  <c r="U14" i="1" s="1"/>
</calcChain>
</file>

<file path=xl/sharedStrings.xml><?xml version="1.0" encoding="utf-8"?>
<sst xmlns="http://schemas.openxmlformats.org/spreadsheetml/2006/main" count="1151" uniqueCount="308">
  <si>
    <t>Actividades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</si>
  <si>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</si>
  <si>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</si>
  <si>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</si>
  <si>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</si>
  <si>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</si>
  <si>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</si>
  <si>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</si>
  <si>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</si>
  <si>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</si>
  <si>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Responsable</t>
  </si>
  <si>
    <t>Verificadores</t>
  </si>
  <si>
    <t>Financiamiento</t>
  </si>
  <si>
    <t>TOTAL</t>
  </si>
  <si>
    <t>x</t>
  </si>
  <si>
    <t>No.</t>
  </si>
  <si>
    <t>Ubicación Geografica</t>
  </si>
  <si>
    <t>Meses</t>
  </si>
  <si>
    <t>1.1.1</t>
  </si>
  <si>
    <t>1.1.2</t>
  </si>
  <si>
    <t>RUBROS</t>
  </si>
  <si>
    <t>COSTO/ UNIDAD/Q.</t>
  </si>
  <si>
    <t>Reglon Presupuestario</t>
  </si>
  <si>
    <t>No. UNIDAD</t>
  </si>
  <si>
    <t>COSTO (Q)</t>
  </si>
  <si>
    <t>SUBTOTAL</t>
  </si>
  <si>
    <t>CODIGO DE FUENTE DE FONDOS</t>
  </si>
  <si>
    <t>2. Linea de acción:Conservacion del area protegida y su biodiversidad</t>
  </si>
  <si>
    <t>Codigo de Donante</t>
  </si>
  <si>
    <t>UNIDADES</t>
  </si>
  <si>
    <t>OTROS</t>
  </si>
  <si>
    <t>Morales, Izabal</t>
  </si>
  <si>
    <t>X</t>
  </si>
  <si>
    <t>Elaboracion de material para charlas</t>
  </si>
  <si>
    <t>material educativo</t>
  </si>
  <si>
    <t>visitas al sendero con estudiantes del casco urbano de morales</t>
  </si>
  <si>
    <r>
      <t xml:space="preserve">2. Programa: </t>
    </r>
    <r>
      <rPr>
        <b/>
        <sz val="10"/>
        <rFont val="Arial"/>
        <family val="2"/>
      </rPr>
      <t>Uso Público</t>
    </r>
  </si>
  <si>
    <t>3.2.1</t>
  </si>
  <si>
    <t>3.2.2</t>
  </si>
  <si>
    <t>1.1.3</t>
  </si>
  <si>
    <t>Definir propuesta de tarifa.</t>
  </si>
  <si>
    <t>1. Línea de acción: Alumnos y maestros conozcan el uso de los recursos naturales del paque</t>
  </si>
  <si>
    <t>CONSEJO NACIONAL DE AREA PROTEGIDAS -CONAP-</t>
  </si>
  <si>
    <t>Monto asignado</t>
  </si>
  <si>
    <t>1. Línea de acción: Generar e implementar instrumentos normativos para cada posible fuente de financiamiento interna, planes operativos anuales y plan financiero, que permita sistematizar las acciones ejecutadas optimizando los ingresos que genere el PRMMCH.</t>
  </si>
  <si>
    <t>4. Resultado esperado: Sostenibilidad Financiera del PRMMCH.</t>
  </si>
  <si>
    <t>4.1.1</t>
  </si>
  <si>
    <t>Municipalidad de Morales</t>
  </si>
  <si>
    <t xml:space="preserve">Documento de propuesta
</t>
  </si>
  <si>
    <t>2.1.1</t>
  </si>
  <si>
    <t>2.1.2</t>
  </si>
  <si>
    <t>2.1.3</t>
  </si>
  <si>
    <t>2.2.1</t>
  </si>
  <si>
    <t>2.2.2</t>
  </si>
  <si>
    <t>2.2.3</t>
  </si>
  <si>
    <t>3.2.3</t>
  </si>
  <si>
    <t>5.1.1</t>
  </si>
  <si>
    <t>5.1.2</t>
  </si>
  <si>
    <t>SUB TOTAL</t>
  </si>
  <si>
    <t>FINANCIANTE/DONANTE</t>
  </si>
  <si>
    <t>MUNICIPALIDAD DE MORALES</t>
  </si>
  <si>
    <t>CONAP</t>
  </si>
  <si>
    <t>Coordinador de AP</t>
  </si>
  <si>
    <t>Guarda Recursos CONAP</t>
  </si>
  <si>
    <t>Guarda Recursos Municipalidad</t>
  </si>
  <si>
    <t>Programa Uso Publico</t>
  </si>
  <si>
    <t>Programa Investigacion y Monitoreo</t>
  </si>
  <si>
    <t>Programa Administracion</t>
  </si>
  <si>
    <t>5.1.3</t>
  </si>
  <si>
    <t>CONAP (Consejo Nacional de Areas Protegidas)</t>
  </si>
  <si>
    <t>ASOPROGAL</t>
  </si>
  <si>
    <t>INAB (Instituto Nacional de Bosques)</t>
  </si>
  <si>
    <t>Municipalidad de Puerto Barrios</t>
  </si>
  <si>
    <t>Municipalidad de Livingston</t>
  </si>
  <si>
    <t>USAC</t>
  </si>
  <si>
    <t>CGN (Compañía Guatemalteca de Niquel)</t>
  </si>
  <si>
    <t>FUNDAECO (Fundacion para el Ecodesarrollo y la Conservacion)</t>
  </si>
  <si>
    <t>MICUDE (Ministerio de Cultura)</t>
  </si>
  <si>
    <t>TROCAIRE (Agencia Catolica Irlandesa para el Desarrollo)</t>
  </si>
  <si>
    <t>JICA (Cooperacion Internacional del Japon)</t>
  </si>
  <si>
    <t>FONACOM (Fondo Nacional de Conservacion Natural)</t>
  </si>
  <si>
    <t>UNESCO (Organización de las Naciones Unidas para la Educacion, Ciencia y la Cultura)</t>
  </si>
  <si>
    <t>WCS (Conservacion para la Naturaleza)</t>
  </si>
  <si>
    <t>TNC (The Nature Conservancy)</t>
  </si>
  <si>
    <t>CONCYT</t>
  </si>
  <si>
    <t>WWF (Fondo Mundial para la Naturaleza)</t>
  </si>
  <si>
    <t>UICN (Union Mundial para la Naturaleza)</t>
  </si>
  <si>
    <t>USFWS (National Fish and Wildlife Fundation)</t>
  </si>
  <si>
    <t>FUNDACION SOROS</t>
  </si>
  <si>
    <t>KFW (Cooperacion Alemana)</t>
  </si>
  <si>
    <t>BID (Banco Internacional de Desarrollo)</t>
  </si>
  <si>
    <t>FCA</t>
  </si>
  <si>
    <t>PPFA (Planned Parenthood Federation ok American)</t>
  </si>
  <si>
    <t>Alstom Fundation</t>
  </si>
  <si>
    <t>RAMSAR</t>
  </si>
  <si>
    <t>CI (Cooperacion Italiana Silvilupodi Porpopoli)</t>
  </si>
  <si>
    <t>FFEM (Fondo Frances para Medio)</t>
  </si>
  <si>
    <t>PNB Panaribas (Proyecto RED+)</t>
  </si>
  <si>
    <t>MARFOUN</t>
  </si>
  <si>
    <t>CISP (Cooperacion Italiana Silvilupodi Porpopoli)</t>
  </si>
  <si>
    <t>PRODECYT (Fondo Nacional de Ciencia y Tecnologia)</t>
  </si>
  <si>
    <t>IBP (Institute For Bird Populati)</t>
  </si>
  <si>
    <t>NORAD (Embajada de Noruega)</t>
  </si>
  <si>
    <t>CODESPA (Cooperacion Española)</t>
  </si>
  <si>
    <t>Informe</t>
  </si>
  <si>
    <t>Los alumnos y maestros de las comunidades aledañas al parque y del casco urbano de Morales toman conciencia del uso razonable de los recursos naturales</t>
  </si>
  <si>
    <t>Mantenimiento de Vehiculos</t>
  </si>
  <si>
    <t>Mantenimiento de Software</t>
  </si>
  <si>
    <t>Mantenimiento de Equipo</t>
  </si>
  <si>
    <t>Capacitaciones, Talleres, Reuniones y otros eventos</t>
  </si>
  <si>
    <t>Publicaciones</t>
  </si>
  <si>
    <t>Combustibles</t>
  </si>
  <si>
    <t>Materiales y Suministros</t>
  </si>
  <si>
    <t>Papeleria y Utiles</t>
  </si>
  <si>
    <t>Materiales Impresos</t>
  </si>
  <si>
    <t>Equipo y Suministros de Campo</t>
  </si>
  <si>
    <t>Otros Materiales y Suministros</t>
  </si>
  <si>
    <t>Bienes Permanentes</t>
  </si>
  <si>
    <t>Mes</t>
  </si>
  <si>
    <t>Dias/Personas</t>
  </si>
  <si>
    <t>Fotocopias</t>
  </si>
  <si>
    <t>Pap., Mat., didactico, Cds, otros</t>
  </si>
  <si>
    <t>Fotos</t>
  </si>
  <si>
    <t>COD FINANCIANTE</t>
  </si>
  <si>
    <t>Cronograma elaborado</t>
  </si>
  <si>
    <t>GR, Caporalia Municipal</t>
  </si>
  <si>
    <t>GR</t>
  </si>
  <si>
    <t>Arrendatarios y GR</t>
  </si>
  <si>
    <t>Informe de Capacitacion a GR</t>
  </si>
  <si>
    <r>
      <t>3. Programa:</t>
    </r>
    <r>
      <rPr>
        <b/>
        <sz val="10"/>
        <rFont val="Arial"/>
        <family val="2"/>
      </rPr>
      <t xml:space="preserve"> Manejo de Recursos </t>
    </r>
  </si>
  <si>
    <t>5. Resultado esperado: Reduccion de Deforestacion en las diferentes zonas de manejo del AP.</t>
  </si>
  <si>
    <r>
      <t>3. Programa:</t>
    </r>
    <r>
      <rPr>
        <b/>
        <sz val="10"/>
        <rFont val="Arial"/>
        <family val="2"/>
      </rPr>
      <t xml:space="preserve"> Proteccion y Control</t>
    </r>
  </si>
  <si>
    <t>5.2.1</t>
  </si>
  <si>
    <t>4.1.2</t>
  </si>
  <si>
    <t>4.1.3</t>
  </si>
  <si>
    <t>4.2.1</t>
  </si>
  <si>
    <t>4.2.2</t>
  </si>
  <si>
    <t>5.2.2</t>
  </si>
  <si>
    <t>5.2.3</t>
  </si>
  <si>
    <t>Programa Manejo de Recursos</t>
  </si>
  <si>
    <t xml:space="preserve">Gastos de campo/Transporte </t>
  </si>
  <si>
    <t>31
5
1</t>
  </si>
  <si>
    <t>35,000
9,700
9,200</t>
  </si>
  <si>
    <t>1.1.4</t>
  </si>
  <si>
    <t>Union Europea/SSR</t>
  </si>
  <si>
    <t xml:space="preserve"> Parque Regional Municipal Montaña Chiclera -PRMMCH-</t>
  </si>
  <si>
    <t xml:space="preserve">Objetivo 2. Reducir al 5% los indices de deforestacion en las diferentes zonas de manejo del PRMMCH </t>
  </si>
  <si>
    <t>Parque Regional Municipal Montaña Chiclera -PRMMCH-</t>
  </si>
  <si>
    <t>Fotos de camaras colocadas</t>
  </si>
  <si>
    <t>Informe de resultados</t>
  </si>
  <si>
    <t>SUMATORIA</t>
  </si>
  <si>
    <t>Objetivo 4. Promover el área protegida como un destino para recreación y contacto con la naturaleza y la importancia de su conservación para las presentes y futuras generaciones</t>
  </si>
  <si>
    <t>Biologo</t>
  </si>
  <si>
    <t>coordinador</t>
  </si>
  <si>
    <t>Lugares ubicados con coordenadas, geograficas.</t>
  </si>
  <si>
    <t>4. Resultado esperado:  Alumnos y maestros conozcan el uso de los recursos naturales del PRMMCH</t>
  </si>
  <si>
    <t>Coordinador</t>
  </si>
  <si>
    <t>Cronograma de reuniones de consejo Consultivo PRMMCH</t>
  </si>
  <si>
    <t>Convocatorias reuniones de consejo Consultivo PRMMCH.</t>
  </si>
  <si>
    <t>Actas Memorias de puntos tratados en Consejo Consultivo PRMMCH.</t>
  </si>
  <si>
    <t>Programa de reuniones del Consejo Consultivo PRMMCH.</t>
  </si>
  <si>
    <t>Coordinador PRMMCH, Tecnico UGAM</t>
  </si>
  <si>
    <t>CONAP y secretaria del area PRMMCH.</t>
  </si>
  <si>
    <t>Cronograma</t>
  </si>
  <si>
    <t>Capacitacion a GR sobre, Quemas prescritas,  control de incendios forestales  y manejo de equipo</t>
  </si>
  <si>
    <t>Coordinador, UGAM y GR</t>
  </si>
  <si>
    <t>Mesa de Seguridad Ambiental (CONAP, Coordinador, GR, encargado del Destacamento Militar y DIPRONA).</t>
  </si>
  <si>
    <t>3.1.1</t>
  </si>
  <si>
    <t>3.1.2</t>
  </si>
  <si>
    <t>3.1.3</t>
  </si>
  <si>
    <t>Elaboracion de cronograma de patrullajes</t>
  </si>
  <si>
    <t xml:space="preserve">Realizacion de 8 patrullajes mensuales solo con personal GR  </t>
  </si>
  <si>
    <t>Presentación y seguimiento a denuncias de ilicitos</t>
  </si>
  <si>
    <t>Coordinador Regional de Control y Vigilancia, DIPRONA, Fiscalia Ambiental MP.</t>
  </si>
  <si>
    <t>Coordinador de area, CONAP, DIPRONA GR Municipal y GR CONAP, Ejercito.</t>
  </si>
  <si>
    <t>Informes de patrullajes</t>
  </si>
  <si>
    <t>Coordinador de area, GR Municipales y GR CONAP.</t>
  </si>
  <si>
    <t xml:space="preserve">Informes de Guarda Recursos </t>
  </si>
  <si>
    <t>Informe tecnico de rondas</t>
  </si>
  <si>
    <t>Informe tecnico de la actividad.</t>
  </si>
  <si>
    <t>Coordinador PRMMCH, Guarda Recursos</t>
  </si>
  <si>
    <t>1.1.5</t>
  </si>
  <si>
    <t>Elaborar ronda de 4mts. De ancho en colindancia a Benque Amatillo y limite con finca los Aldana</t>
  </si>
  <si>
    <t>Mapa de localización de especies</t>
  </si>
  <si>
    <t>Biologos y Gr</t>
  </si>
  <si>
    <t>Coordinador PRMMCH, Tecnico Forestal</t>
  </si>
  <si>
    <t>informe de actividades</t>
  </si>
  <si>
    <t>coordinador, establecimientos educativos y guarda recursos</t>
  </si>
  <si>
    <t xml:space="preserve">Resultado Esperado </t>
  </si>
  <si>
    <t xml:space="preserve">Realizacion de 6 patrullajes inter institucionales  (Muni, GR, Ejercito y DIPRONA) </t>
  </si>
  <si>
    <t>Informe sobre denuncias y avances</t>
  </si>
  <si>
    <t>Plan de prevencion y control de Incendios Forestales en el parque y su área de influencia.</t>
  </si>
  <si>
    <t>Elaboración e implementación del plan.</t>
  </si>
  <si>
    <t>Plan de Incendios Forestales, elaborado e implementado</t>
  </si>
  <si>
    <t xml:space="preserve">Habilitacion de rondas de 4mts. En 2,500 mts. De largo, en colindancia con arrendamientos de Valle Nuevo. </t>
  </si>
  <si>
    <t>Seguimiento al contrato de cesión  de derechos de carbono del proyecto REDD firmado entre Municipalidad y Fundaeco para evitar la deforestación.</t>
  </si>
  <si>
    <t>Informes de actividades con fotografías</t>
  </si>
  <si>
    <t>Reuniones de socialización con comunidades y propietarios privados en coordinación con INAB para conocer requisitos</t>
  </si>
  <si>
    <t>Coordinador de área, UGAM, INAB.</t>
  </si>
  <si>
    <t>Listados de participantes y fotos</t>
  </si>
  <si>
    <t>Recepcion de expedientes y visitas de de campo previo a la autorizacion de las licencias.</t>
  </si>
  <si>
    <t>Expedientes e informes de visitas de campo.</t>
  </si>
  <si>
    <t>Emisión de las licencias de consumo familiar</t>
  </si>
  <si>
    <t>Licencias autorizadas</t>
  </si>
  <si>
    <t>Coordinador de UGAM</t>
  </si>
  <si>
    <t>Coordinador de área, GR, UGAM</t>
  </si>
  <si>
    <t>Oficina Fundaeco-Morales</t>
  </si>
  <si>
    <t>Municipalidad de Morales y Oficina Fundaeco</t>
  </si>
  <si>
    <t>Coordinador de Area</t>
  </si>
  <si>
    <t>Registro en excel</t>
  </si>
  <si>
    <t>2.1.4</t>
  </si>
  <si>
    <t>PRMMCH</t>
  </si>
  <si>
    <t>Comunidades Benque El Amatillo, Nueva Esperanza, El Rosario, Cumbre el Rosario, Cumbre San José, Agua Blanca y Valle Nuevo.</t>
  </si>
  <si>
    <t>Promover el uso legal de madera, postes y leña mediante licencias de consumo familiar en comunidades y propietarios privados alrededor del área protegida.</t>
  </si>
  <si>
    <t>Promocion y divulgacion de los programas PINPEP Y PROBOSQUE con comunidades y propietarios privados alrededor del parque</t>
  </si>
  <si>
    <t>Socialización de los programas en comunidades y fincas privadas en coordinación con el INAB.</t>
  </si>
  <si>
    <t>Coordinador del parque y técnico del INAB</t>
  </si>
  <si>
    <t>Fotografias de reuniones y listados</t>
  </si>
  <si>
    <t>Coordinador del parque</t>
  </si>
  <si>
    <t>Apoyo en la medición de polígonos y elaboración de planes de manejo.</t>
  </si>
  <si>
    <t>Ingreso de expedientes al INAB</t>
  </si>
  <si>
    <t>Oficina INAB, Morales</t>
  </si>
  <si>
    <t>Planes de manejo elaborados</t>
  </si>
  <si>
    <t>Constancia de ingresos de expedientes</t>
  </si>
  <si>
    <t>2.3.1</t>
  </si>
  <si>
    <t>2.3.2</t>
  </si>
  <si>
    <t>2.3.3</t>
  </si>
  <si>
    <t>Brindar asistencia técnica al proyecto de reforestación de 13.9 hectáreas que fue aprobado por INAB dentro del parque</t>
  </si>
  <si>
    <t>Elaborar cronograma de actividades y visitas de asistencia técnica</t>
  </si>
  <si>
    <t>Elaborar y gestionar presupuesto con la municipalidad para las actividades</t>
  </si>
  <si>
    <t>Informe con fotografias</t>
  </si>
  <si>
    <t>Presupuesto presentado a Municipalidad</t>
  </si>
  <si>
    <t>Conograma elaborado</t>
  </si>
  <si>
    <t>Coordinador del parque y guardarecursos</t>
  </si>
  <si>
    <t>Coordinador del parque y UGAM</t>
  </si>
  <si>
    <t>Continuar con el monitoreo de aves residentes, transitorias y migratorias en el parque</t>
  </si>
  <si>
    <t>Bandeo de aves por puntos de conteo</t>
  </si>
  <si>
    <t>Colocación de redes de niebla para anillamiento</t>
  </si>
  <si>
    <t>Llevar un registro actualizado de las especies encontradas</t>
  </si>
  <si>
    <t xml:space="preserve">Ubicación de puntos estrategicos para colocacion de camaras </t>
  </si>
  <si>
    <t>Coordinador del parque y Guarda Recursos</t>
  </si>
  <si>
    <t xml:space="preserve">Colocacion y monitoreo mensual de camaras </t>
  </si>
  <si>
    <t>Elaboración de documento informativo con fotografias y descripción de especies</t>
  </si>
  <si>
    <t>Socialización de la información con comunidades y escuelas alrededor del parque</t>
  </si>
  <si>
    <t>Fotografías de reuniones</t>
  </si>
  <si>
    <t>3.2.4</t>
  </si>
  <si>
    <t>Toma de fotografías para identificación de especies</t>
  </si>
  <si>
    <t xml:space="preserve">Ubicación de puntos estrategicos para monitoreo </t>
  </si>
  <si>
    <r>
      <t xml:space="preserve">4. Sub programa: </t>
    </r>
    <r>
      <rPr>
        <b/>
        <sz val="10"/>
        <rFont val="Arial"/>
        <family val="2"/>
      </rPr>
      <t>Prevención y atención de emergencias</t>
    </r>
  </si>
  <si>
    <r>
      <t xml:space="preserve">4. Sub programa: </t>
    </r>
    <r>
      <rPr>
        <b/>
        <sz val="10"/>
        <rFont val="Arial"/>
        <family val="2"/>
      </rPr>
      <t>Control y Vigilancia</t>
    </r>
  </si>
  <si>
    <t>5. Resultado esperado: Contar con una planificación para el control y vigilancia de los recursos naturales del área protegida</t>
  </si>
  <si>
    <t>5. Resultado esperado: Contar con una estrategia de atención de emergencias tales como los incendios forestales</t>
  </si>
  <si>
    <t>PRMMCH y comunidades</t>
  </si>
  <si>
    <t>2.1.5</t>
  </si>
  <si>
    <t xml:space="preserve"> </t>
  </si>
  <si>
    <t>Se conserva la flora y fauna del área  a traves de la realizacion de patrullajes de control y vigilancia y acciones que eviten la deforestacion en coordinacion con CONAP, Ejercito, DIPRONA y Municipalidad</t>
  </si>
  <si>
    <t>Coordinador, UGAM y GR, INAB</t>
  </si>
  <si>
    <t>Elaboración y mantenimieto de mojones para delimitación de linderos alrededor del área.</t>
  </si>
  <si>
    <r>
      <t xml:space="preserve">4. Sub programa: </t>
    </r>
    <r>
      <rPr>
        <b/>
        <sz val="10"/>
        <rFont val="Arial"/>
        <family val="2"/>
      </rPr>
      <t xml:space="preserve">Manejo de Ecosistema de Flora y Fauna </t>
    </r>
  </si>
  <si>
    <t>Llevar un registro estadístico de los volúmenes autorizados por tipo de uso</t>
  </si>
  <si>
    <t>Implementar actividades de fertilización, control de plagas y enfermedades y limpias</t>
  </si>
  <si>
    <r>
      <t>2. Programa:</t>
    </r>
    <r>
      <rPr>
        <b/>
        <sz val="10"/>
        <rFont val="Arial"/>
        <family val="2"/>
      </rPr>
      <t xml:space="preserve"> Investigaciones y Monitoreo</t>
    </r>
  </si>
  <si>
    <t>3.3.1</t>
  </si>
  <si>
    <t>3.3.2</t>
  </si>
  <si>
    <t>3.3.3</t>
  </si>
  <si>
    <t>3.3.4</t>
  </si>
  <si>
    <t>Elaboración de folleto informativo con mapa de localización de especies</t>
  </si>
  <si>
    <t>Coordinador PRMMCH</t>
  </si>
  <si>
    <t>Informe de socializacion</t>
  </si>
  <si>
    <r>
      <t xml:space="preserve">3. Sub programa: </t>
    </r>
    <r>
      <rPr>
        <b/>
        <sz val="10"/>
        <rFont val="Arial"/>
        <family val="2"/>
      </rPr>
      <t>Interpretacion y Educación Ambiental</t>
    </r>
  </si>
  <si>
    <t>4. Resultado esperado: Establecer un proceso sistematico del monitoreo de Fauna</t>
  </si>
  <si>
    <t>Objetivo 3. Establecer un proceso sistemático de monitoreo de Aves, Mamíferos, Anfibios y Reptiles</t>
  </si>
  <si>
    <t>Colocación y monitoreo de camaras trampa para la idenficación de mamíferos</t>
  </si>
  <si>
    <t>Monitoreo de poblaciones de Anfibios y Reptiles</t>
  </si>
  <si>
    <t>El parque es visitado como sitio para realizar actividades ecoturisticas y deporte de montaña</t>
  </si>
  <si>
    <t xml:space="preserve">Organización de eventos por fechas conmemorativas ambientales </t>
  </si>
  <si>
    <t>Mantenimiento de senderos y rotulación interpretativa</t>
  </si>
  <si>
    <t>Guardarecursos</t>
  </si>
  <si>
    <t>Coordinador de área</t>
  </si>
  <si>
    <t>Coordinador de área, estudiantes, maestros</t>
  </si>
  <si>
    <t>Resultado Esperado</t>
  </si>
  <si>
    <r>
      <t xml:space="preserve">2. Programa: </t>
    </r>
    <r>
      <rPr>
        <b/>
        <sz val="10"/>
        <rFont val="Arial"/>
        <family val="2"/>
      </rPr>
      <t>Administracion</t>
    </r>
  </si>
  <si>
    <r>
      <t>3. Sub programa:</t>
    </r>
    <r>
      <rPr>
        <b/>
        <sz val="10"/>
        <rFont val="Arial"/>
        <family val="2"/>
      </rPr>
      <t xml:space="preserve"> Financiamiento</t>
    </r>
  </si>
  <si>
    <t>Elaborar y presentar al Concejo Municipal una propuesta de cobro por tarifa de ingreso al PRMMCH y gestionar su aprobación</t>
  </si>
  <si>
    <t>Presentar propuesta de tarifas al Consejo Municipal</t>
  </si>
  <si>
    <t>Coordinador de área y de UGAM</t>
  </si>
  <si>
    <t>Acta de reunion de consejo municipal</t>
  </si>
  <si>
    <t>Coordinador UGAM</t>
  </si>
  <si>
    <t>Aprobacion del Consejo Municipal</t>
  </si>
  <si>
    <t xml:space="preserve">Acuerdo municipal </t>
  </si>
  <si>
    <r>
      <t xml:space="preserve">3. Sub programa: </t>
    </r>
    <r>
      <rPr>
        <b/>
        <sz val="10"/>
        <rFont val="Arial"/>
        <family val="2"/>
      </rPr>
      <t xml:space="preserve">Monitoreo </t>
    </r>
  </si>
  <si>
    <t xml:space="preserve">1. Línea de acción: Sistematización del Monitoreo de Fauna </t>
  </si>
  <si>
    <t>FUNDACION PARA EL ECODESARROLLO Y LA CONSERVACION</t>
  </si>
  <si>
    <t>CONSEJO NACIONAL DE AREAS PROTEGIDAS -CONAP-</t>
  </si>
  <si>
    <t xml:space="preserve">Visitas a los centros educativos </t>
  </si>
  <si>
    <t>Celebración de días conmemorativos relativos a la conservación y protección del Medio Ambiente.</t>
  </si>
  <si>
    <t>Coordinador y guarda recursos</t>
  </si>
  <si>
    <t>Programa Proteccion y Control</t>
  </si>
  <si>
    <r>
      <rPr>
        <b/>
        <sz val="10"/>
        <rFont val="Arial"/>
        <family val="2"/>
      </rPr>
      <t>Objetivo 1.</t>
    </r>
    <r>
      <rPr>
        <sz val="10"/>
        <rFont val="Arial"/>
        <family val="2"/>
      </rPr>
      <t xml:space="preserve"> Garantizar la integridad del ecosistema por medio del Control y Vigilancia y la accion inmediata en casos de intervenciones ilegales y amenazas a la integridad del área especialmente en puntos criticos, enderezando procesos legales cuando lo amerite.</t>
    </r>
  </si>
  <si>
    <r>
      <rPr>
        <b/>
        <sz val="10"/>
        <rFont val="Arial"/>
        <family val="2"/>
      </rPr>
      <t>Objetivo 2.</t>
    </r>
    <r>
      <rPr>
        <sz val="10"/>
        <rFont val="Arial"/>
        <family val="2"/>
      </rPr>
      <t xml:space="preserve"> Garantizar una respuesta inmediata ante la ocurrencia de emergencias, priorizando la prevención de incendios forestales en época seca. </t>
    </r>
  </si>
  <si>
    <t>El Consejo Consultivo de Montaña Chiclera se reune y toma decisiones para el manejo del AP.</t>
  </si>
  <si>
    <t xml:space="preserve">Envio de convocatorias y realización de reuniones de trabajo </t>
  </si>
  <si>
    <t>Levantado de actas con los acuerdos alcanzados.</t>
  </si>
  <si>
    <t>convocotarias y memoria de reuniones</t>
  </si>
  <si>
    <t>Actas de reuniones</t>
  </si>
  <si>
    <r>
      <rPr>
        <b/>
        <sz val="10"/>
        <rFont val="Arial"/>
        <family val="2"/>
      </rPr>
      <t>Objetivo 5.</t>
    </r>
    <r>
      <rPr>
        <sz val="10"/>
        <rFont val="Arial"/>
        <family val="2"/>
      </rPr>
      <t xml:space="preserve"> Gestionar recursos financieros para operativizar las actividades de co-administracion del AP.</t>
    </r>
  </si>
  <si>
    <t>Guardian De Montaña Chiclera</t>
  </si>
  <si>
    <t>PLAN OPERATIVO ANUAL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</si>
</sst>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&quot;Q&quot;#,##0.00"/>
  </numFmts>
  <fonts count="2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b/>
      <sz val="10"/>
      <name val="Times New Roman"/>
      <family val="1"/>
    </font>
    <font>
      <b/>
      <sz val="10"/>
      <color indexed="4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14"/>
      <name val="Arial"/>
      <family val="2"/>
    </font>
    <font>
      <b/>
      <sz val="1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</borders>
  <cellStyleXfs count="1">
    <xf numFmtId="0" fontId="0" fillId="0" borderId="0"/>
  </cellStyleXfs>
  <cellXfs count="288">
    <xf numFmtId="0" fontId="0" fillId="0" borderId="0" xfId="0"/>
    <xf numFmtId="0" fontId="0" fillId="0" borderId="0" xfId="0" applyAlignment="1">
      <alignment vertical="justify"/>
    </xf>
    <xf numFmtId="0" fontId="0" fillId="0" borderId="0" xfId="0" applyBorder="1"/>
    <xf numFmtId="0" fontId="0" fillId="0" borderId="1" xfId="0" applyBorder="1"/>
    <xf numFmtId="0" fontId="0" fillId="0" borderId="2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vertical="top" wrapText="1"/>
    </xf>
    <xf numFmtId="0" fontId="0" fillId="0" borderId="3" xfId="0" applyBorder="1" applyAlignment="1">
      <alignment horizontal="left" vertical="top" wrapText="1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9" fillId="0" borderId="0" xfId="0" applyFont="1" applyAlignment="1">
      <alignment horizontal="left" vertical="justify"/>
    </xf>
    <xf numFmtId="0" fontId="9" fillId="0" borderId="0" xfId="0" applyFont="1" applyAlignment="1">
      <alignment vertical="justify"/>
    </xf>
    <xf numFmtId="0" fontId="9" fillId="0" borderId="0" xfId="0" applyFont="1"/>
    <xf numFmtId="0" fontId="9" fillId="0" borderId="0" xfId="0" applyFont="1" applyBorder="1" applyAlignment="1">
      <alignment horizontal="left" vertical="top" wrapText="1"/>
    </xf>
    <xf numFmtId="2" fontId="9" fillId="0" borderId="0" xfId="0" applyNumberFormat="1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2" fontId="10" fillId="0" borderId="1" xfId="0" applyNumberFormat="1" applyFont="1" applyBorder="1" applyAlignment="1">
      <alignment horizontal="left" vertical="top" wrapText="1"/>
    </xf>
    <xf numFmtId="0" fontId="1" fillId="0" borderId="0" xfId="0" applyFont="1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2" fillId="0" borderId="1" xfId="0" applyFont="1" applyBorder="1"/>
    <xf numFmtId="3" fontId="0" fillId="0" borderId="1" xfId="0" applyNumberFormat="1" applyBorder="1"/>
    <xf numFmtId="0" fontId="0" fillId="0" borderId="9" xfId="0" applyBorder="1"/>
    <xf numFmtId="0" fontId="0" fillId="0" borderId="10" xfId="0" applyBorder="1"/>
    <xf numFmtId="0" fontId="0" fillId="0" borderId="1" xfId="0" applyBorder="1" applyAlignment="1">
      <alignment horizontal="center"/>
    </xf>
    <xf numFmtId="0" fontId="5" fillId="0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/>
    <xf numFmtId="0" fontId="9" fillId="0" borderId="0" xfId="0" applyFont="1" applyAlignment="1">
      <alignment vertical="top"/>
    </xf>
    <xf numFmtId="0" fontId="14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1" fillId="0" borderId="1" xfId="0" applyFont="1" applyBorder="1"/>
    <xf numFmtId="0" fontId="1" fillId="0" borderId="3" xfId="0" applyFont="1" applyBorder="1"/>
    <xf numFmtId="0" fontId="1" fillId="0" borderId="2" xfId="0" applyFont="1" applyBorder="1"/>
    <xf numFmtId="0" fontId="1" fillId="0" borderId="12" xfId="0" applyFont="1" applyBorder="1"/>
    <xf numFmtId="0" fontId="1" fillId="0" borderId="1" xfId="0" applyFont="1" applyFill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vertical="top"/>
    </xf>
    <xf numFmtId="0" fontId="1" fillId="0" borderId="3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11" fillId="0" borderId="8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justify"/>
    </xf>
    <xf numFmtId="0" fontId="1" fillId="0" borderId="13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0" fillId="0" borderId="8" xfId="0" applyFill="1" applyBorder="1"/>
    <xf numFmtId="0" fontId="0" fillId="0" borderId="1" xfId="0" applyNumberFormat="1" applyBorder="1"/>
    <xf numFmtId="0" fontId="1" fillId="0" borderId="1" xfId="0" applyNumberFormat="1" applyFont="1" applyBorder="1" applyAlignment="1">
      <alignment horizontal="right"/>
    </xf>
    <xf numFmtId="1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2" fillId="0" borderId="1" xfId="0" applyFont="1" applyBorder="1" applyAlignment="1">
      <alignment horizontal="left"/>
    </xf>
    <xf numFmtId="0" fontId="0" fillId="0" borderId="5" xfId="0" applyBorder="1"/>
    <xf numFmtId="0" fontId="12" fillId="0" borderId="3" xfId="0" applyFont="1" applyBorder="1" applyAlignment="1">
      <alignment horizontal="left"/>
    </xf>
    <xf numFmtId="3" fontId="0" fillId="0" borderId="2" xfId="0" applyNumberFormat="1" applyBorder="1"/>
    <xf numFmtId="0" fontId="2" fillId="0" borderId="4" xfId="0" applyFont="1" applyBorder="1"/>
    <xf numFmtId="0" fontId="0" fillId="0" borderId="3" xfId="0" applyBorder="1" applyAlignment="1">
      <alignment horizontal="center"/>
    </xf>
    <xf numFmtId="0" fontId="1" fillId="0" borderId="14" xfId="0" applyFont="1" applyBorder="1" applyAlignment="1">
      <alignment vertical="justify"/>
    </xf>
    <xf numFmtId="0" fontId="8" fillId="0" borderId="0" xfId="0" applyFont="1" applyBorder="1" applyAlignment="1"/>
    <xf numFmtId="0" fontId="12" fillId="0" borderId="9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1" fontId="0" fillId="0" borderId="3" xfId="0" applyNumberFormat="1" applyBorder="1"/>
    <xf numFmtId="1" fontId="2" fillId="0" borderId="11" xfId="0" applyNumberFormat="1" applyFont="1" applyBorder="1"/>
    <xf numFmtId="1" fontId="2" fillId="0" borderId="11" xfId="0" applyNumberFormat="1" applyFont="1" applyBorder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/>
    </xf>
    <xf numFmtId="4" fontId="2" fillId="0" borderId="11" xfId="0" applyNumberFormat="1" applyFont="1" applyBorder="1"/>
    <xf numFmtId="3" fontId="2" fillId="0" borderId="9" xfId="0" applyNumberFormat="1" applyFont="1" applyBorder="1"/>
    <xf numFmtId="3" fontId="2" fillId="0" borderId="11" xfId="0" applyNumberFormat="1" applyFont="1" applyBorder="1"/>
    <xf numFmtId="0" fontId="2" fillId="0" borderId="11" xfId="0" applyFont="1" applyBorder="1"/>
    <xf numFmtId="3" fontId="2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0" fillId="2" borderId="0" xfId="0" applyFill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left" vertical="top" wrapText="1"/>
    </xf>
    <xf numFmtId="2" fontId="1" fillId="0" borderId="2" xfId="0" applyNumberFormat="1" applyFont="1" applyBorder="1" applyAlignment="1">
      <alignment horizontal="left" vertical="top" wrapText="1"/>
    </xf>
    <xf numFmtId="0" fontId="16" fillId="2" borderId="1" xfId="0" applyFont="1" applyFill="1" applyBorder="1"/>
    <xf numFmtId="2" fontId="0" fillId="3" borderId="1" xfId="0" applyNumberFormat="1" applyFill="1" applyBorder="1"/>
    <xf numFmtId="0" fontId="17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2" fontId="9" fillId="0" borderId="1" xfId="0" applyNumberFormat="1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justify" vertical="top" wrapText="1"/>
    </xf>
    <xf numFmtId="0" fontId="1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/>
    <xf numFmtId="0" fontId="0" fillId="0" borderId="1" xfId="0" applyFill="1" applyBorder="1"/>
    <xf numFmtId="0" fontId="0" fillId="0" borderId="0" xfId="0" applyFill="1"/>
    <xf numFmtId="0" fontId="1" fillId="0" borderId="2" xfId="0" applyFont="1" applyBorder="1" applyAlignment="1">
      <alignment horizontal="justify" vertical="top" wrapText="1"/>
    </xf>
    <xf numFmtId="0" fontId="9" fillId="0" borderId="2" xfId="0" applyFont="1" applyBorder="1"/>
    <xf numFmtId="0" fontId="1" fillId="0" borderId="9" xfId="0" applyFont="1" applyBorder="1" applyAlignment="1">
      <alignment vertical="top" wrapText="1"/>
    </xf>
    <xf numFmtId="0" fontId="1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" fillId="0" borderId="1" xfId="0" applyFont="1" applyBorder="1" applyAlignment="1">
      <alignment horizontal="center" vertical="top"/>
    </xf>
    <xf numFmtId="0" fontId="9" fillId="0" borderId="3" xfId="0" applyFont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top" wrapText="1"/>
    </xf>
    <xf numFmtId="0" fontId="17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justify" vertical="top" wrapText="1"/>
    </xf>
    <xf numFmtId="0" fontId="9" fillId="0" borderId="3" xfId="0" applyFont="1" applyBorder="1"/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vertical="justify"/>
    </xf>
    <xf numFmtId="0" fontId="5" fillId="0" borderId="1" xfId="0" applyFont="1" applyFill="1" applyBorder="1" applyAlignment="1">
      <alignment horizontal="center" vertical="top"/>
    </xf>
    <xf numFmtId="0" fontId="10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1" fillId="0" borderId="0" xfId="0" applyFont="1"/>
    <xf numFmtId="0" fontId="2" fillId="0" borderId="0" xfId="0" applyFont="1"/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0" xfId="0" applyFont="1" applyBorder="1"/>
    <xf numFmtId="0" fontId="11" fillId="0" borderId="0" xfId="0" applyFont="1" applyBorder="1"/>
    <xf numFmtId="49" fontId="1" fillId="0" borderId="1" xfId="0" applyNumberFormat="1" applyFont="1" applyFill="1" applyBorder="1" applyAlignment="1">
      <alignment vertical="top" wrapText="1"/>
    </xf>
    <xf numFmtId="49" fontId="2" fillId="0" borderId="4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0" fontId="5" fillId="0" borderId="1" xfId="0" applyFont="1" applyFill="1" applyBorder="1" applyAlignment="1">
      <alignment horizontal="center" vertical="top"/>
    </xf>
    <xf numFmtId="0" fontId="10" fillId="0" borderId="9" xfId="0" applyFont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left" vertical="top" wrapText="1"/>
    </xf>
    <xf numFmtId="0" fontId="9" fillId="0" borderId="0" xfId="0" applyFont="1" applyFill="1" applyBorder="1"/>
    <xf numFmtId="0" fontId="0" fillId="0" borderId="0" xfId="0" applyFill="1" applyBorder="1"/>
    <xf numFmtId="49" fontId="18" fillId="0" borderId="4" xfId="0" applyNumberFormat="1" applyFont="1" applyFill="1" applyBorder="1" applyAlignment="1">
      <alignment horizontal="center" vertical="top" wrapText="1"/>
    </xf>
    <xf numFmtId="0" fontId="10" fillId="0" borderId="9" xfId="0" applyFont="1" applyFill="1" applyBorder="1" applyAlignment="1">
      <alignment horizontal="center" vertical="top" wrapText="1"/>
    </xf>
    <xf numFmtId="0" fontId="19" fillId="0" borderId="0" xfId="0" applyFont="1" applyBorder="1" applyAlignment="1">
      <alignment horizontal="center" vertical="top"/>
    </xf>
    <xf numFmtId="1" fontId="0" fillId="0" borderId="0" xfId="0" applyNumberFormat="1" applyBorder="1"/>
    <xf numFmtId="0" fontId="10" fillId="2" borderId="1" xfId="0" applyFont="1" applyFill="1" applyBorder="1" applyAlignment="1">
      <alignment horizontal="left" vertical="top" wrapText="1"/>
    </xf>
    <xf numFmtId="2" fontId="0" fillId="0" borderId="0" xfId="0" applyNumberFormat="1"/>
    <xf numFmtId="164" fontId="0" fillId="0" borderId="1" xfId="0" applyNumberFormat="1" applyBorder="1"/>
    <xf numFmtId="0" fontId="0" fillId="0" borderId="13" xfId="0" applyBorder="1"/>
    <xf numFmtId="1" fontId="0" fillId="0" borderId="31" xfId="0" applyNumberFormat="1" applyBorder="1"/>
    <xf numFmtId="1" fontId="0" fillId="0" borderId="13" xfId="0" applyNumberFormat="1" applyBorder="1"/>
    <xf numFmtId="0" fontId="1" fillId="0" borderId="1" xfId="0" applyFont="1" applyBorder="1" applyAlignment="1">
      <alignment horizontal="center"/>
    </xf>
    <xf numFmtId="0" fontId="15" fillId="2" borderId="1" xfId="0" applyFont="1" applyFill="1" applyBorder="1"/>
    <xf numFmtId="0" fontId="2" fillId="0" borderId="2" xfId="0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6" xfId="0" applyNumberFormat="1" applyFont="1" applyFill="1" applyBorder="1" applyAlignment="1">
      <alignment vertical="center" wrapText="1"/>
    </xf>
    <xf numFmtId="165" fontId="2" fillId="0" borderId="3" xfId="0" applyNumberFormat="1" applyFont="1" applyFill="1" applyBorder="1" applyAlignment="1">
      <alignment vertical="center" wrapText="1"/>
    </xf>
    <xf numFmtId="0" fontId="1" fillId="0" borderId="4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6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justify"/>
    </xf>
    <xf numFmtId="49" fontId="18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wrapText="1"/>
    </xf>
    <xf numFmtId="0" fontId="5" fillId="0" borderId="3" xfId="0" applyFont="1" applyFill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19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19" fillId="0" borderId="21" xfId="0" applyFont="1" applyBorder="1" applyAlignment="1">
      <alignment horizontal="center" vertical="top"/>
    </xf>
    <xf numFmtId="0" fontId="19" fillId="0" borderId="22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justify"/>
    </xf>
    <xf numFmtId="0" fontId="5" fillId="0" borderId="3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49" fontId="5" fillId="0" borderId="3" xfId="0" applyNumberFormat="1" applyFont="1" applyFill="1" applyBorder="1" applyAlignment="1">
      <alignment horizontal="center" vertical="top" wrapText="1"/>
    </xf>
    <xf numFmtId="49" fontId="5" fillId="0" borderId="2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6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49" fontId="5" fillId="0" borderId="6" xfId="0" applyNumberFormat="1" applyFont="1" applyFill="1" applyBorder="1" applyAlignment="1">
      <alignment horizontal="center" vertical="top" wrapText="1"/>
    </xf>
    <xf numFmtId="165" fontId="2" fillId="0" borderId="2" xfId="0" applyNumberFormat="1" applyFont="1" applyFill="1" applyBorder="1" applyAlignment="1">
      <alignment horizontal="center" vertical="center"/>
    </xf>
    <xf numFmtId="165" fontId="2" fillId="0" borderId="6" xfId="0" applyNumberFormat="1" applyFont="1" applyFill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1" fillId="0" borderId="9" xfId="0" applyFont="1" applyBorder="1" applyAlignment="1">
      <alignment horizontal="left" vertical="justify"/>
    </xf>
    <xf numFmtId="0" fontId="1" fillId="0" borderId="23" xfId="0" applyFont="1" applyBorder="1" applyAlignment="1">
      <alignment horizontal="left" vertical="justify"/>
    </xf>
    <xf numFmtId="0" fontId="5" fillId="0" borderId="1" xfId="0" applyFont="1" applyFill="1" applyBorder="1" applyAlignment="1">
      <alignment horizontal="center" vertical="top"/>
    </xf>
    <xf numFmtId="0" fontId="11" fillId="0" borderId="2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/>
    </xf>
    <xf numFmtId="0" fontId="16" fillId="2" borderId="2" xfId="0" applyFont="1" applyFill="1" applyBorder="1" applyAlignment="1">
      <alignment horizontal="left" vertical="top" wrapText="1"/>
    </xf>
    <xf numFmtId="0" fontId="16" fillId="2" borderId="6" xfId="0" applyFont="1" applyFill="1" applyBorder="1" applyAlignment="1">
      <alignment horizontal="left" vertical="top" wrapText="1"/>
    </xf>
    <xf numFmtId="0" fontId="16" fillId="2" borderId="3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top" wrapText="1"/>
    </xf>
    <xf numFmtId="0" fontId="11" fillId="2" borderId="6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 wrapText="1"/>
    </xf>
    <xf numFmtId="0" fontId="1" fillId="0" borderId="9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justify"/>
    </xf>
    <xf numFmtId="0" fontId="1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1" fillId="0" borderId="0" xfId="0" applyFont="1" applyAlignment="1">
      <alignment horizontal="left" vertical="justify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12" fillId="0" borderId="26" xfId="0" applyFont="1" applyBorder="1" applyAlignment="1">
      <alignment horizontal="left"/>
    </xf>
    <xf numFmtId="0" fontId="12" fillId="0" borderId="29" xfId="0" applyFont="1" applyBorder="1" applyAlignment="1">
      <alignment horizontal="left"/>
    </xf>
    <xf numFmtId="0" fontId="12" fillId="0" borderId="30" xfId="0" applyFont="1" applyBorder="1" applyAlignment="1">
      <alignment horizontal="left"/>
    </xf>
    <xf numFmtId="0" fontId="12" fillId="0" borderId="28" xfId="0" applyFont="1" applyBorder="1" applyAlignment="1">
      <alignment horizontal="left"/>
    </xf>
    <xf numFmtId="0" fontId="13" fillId="0" borderId="26" xfId="0" applyFont="1" applyBorder="1" applyAlignment="1">
      <alignment vertical="top" wrapText="1"/>
    </xf>
    <xf numFmtId="0" fontId="13" fillId="0" borderId="29" xfId="0" applyFont="1" applyBorder="1" applyAlignment="1">
      <alignment vertical="top" wrapText="1"/>
    </xf>
    <xf numFmtId="0" fontId="13" fillId="0" borderId="30" xfId="0" applyFont="1" applyBorder="1" applyAlignment="1">
      <alignment vertical="top" wrapText="1"/>
    </xf>
    <xf numFmtId="0" fontId="13" fillId="0" borderId="28" xfId="0" applyFont="1" applyBorder="1" applyAlignment="1">
      <alignment vertical="top" wrapText="1"/>
    </xf>
    <xf numFmtId="0" fontId="2" fillId="0" borderId="26" xfId="0" applyFont="1" applyBorder="1" applyAlignment="1">
      <alignment vertical="top" wrapText="1"/>
    </xf>
    <xf numFmtId="0" fontId="2" fillId="0" borderId="27" xfId="0" applyFont="1" applyBorder="1" applyAlignment="1">
      <alignment vertical="top" wrapText="1"/>
    </xf>
    <xf numFmtId="0" fontId="2" fillId="0" borderId="28" xfId="0" applyFont="1" applyBorder="1" applyAlignment="1">
      <alignment vertical="top" wrapText="1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36" xfId="0" applyFont="1" applyBorder="1" applyAlignment="1">
      <alignment vertical="top" wrapText="1"/>
    </xf>
    <xf numFmtId="0" fontId="2" fillId="0" borderId="24" xfId="0" applyFont="1" applyBorder="1" applyAlignment="1">
      <alignment vertical="top" wrapText="1"/>
    </xf>
    <xf numFmtId="0" fontId="2" fillId="0" borderId="29" xfId="0" applyFont="1" applyBorder="1" applyAlignment="1">
      <alignment vertical="top" wrapText="1"/>
    </xf>
    <xf numFmtId="0" fontId="2" fillId="0" borderId="9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12" fillId="0" borderId="24" xfId="0" applyFont="1" applyBorder="1" applyAlignment="1">
      <alignment horizontal="left"/>
    </xf>
    <xf numFmtId="0" fontId="12" fillId="0" borderId="27" xfId="0" applyFont="1" applyBorder="1" applyAlignment="1">
      <alignment horizontal="left"/>
    </xf>
    <xf numFmtId="0" fontId="12" fillId="0" borderId="25" xfId="0" applyFont="1" applyBorder="1" applyAlignment="1">
      <alignment horizontal="left"/>
    </xf>
    <xf numFmtId="0" fontId="13" fillId="0" borderId="24" xfId="0" applyFont="1" applyBorder="1" applyAlignment="1">
      <alignment vertical="top" wrapText="1"/>
    </xf>
    <xf numFmtId="0" fontId="13" fillId="0" borderId="27" xfId="0" applyFont="1" applyBorder="1" applyAlignment="1">
      <alignment vertical="top" wrapText="1"/>
    </xf>
    <xf numFmtId="0" fontId="13" fillId="0" borderId="25" xfId="0" applyFont="1" applyBorder="1" applyAlignment="1">
      <alignment vertical="top" wrapText="1"/>
    </xf>
    <xf numFmtId="0" fontId="3" fillId="0" borderId="37" xfId="0" applyFont="1" applyBorder="1" applyAlignment="1">
      <alignment horizontal="center" vertical="top"/>
    </xf>
    <xf numFmtId="0" fontId="14" fillId="0" borderId="37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3" fillId="0" borderId="32" xfId="0" applyFont="1" applyBorder="1" applyAlignment="1">
      <alignment vertical="top" wrapText="1"/>
    </xf>
    <xf numFmtId="0" fontId="13" fillId="0" borderId="33" xfId="0" applyFont="1" applyBorder="1" applyAlignment="1">
      <alignment vertical="top" wrapText="1"/>
    </xf>
    <xf numFmtId="0" fontId="13" fillId="0" borderId="34" xfId="0" applyFont="1" applyBorder="1" applyAlignment="1">
      <alignment vertical="top" wrapText="1"/>
    </xf>
    <xf numFmtId="0" fontId="13" fillId="0" borderId="35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73"/>
  <sheetViews>
    <sheetView workbookViewId="0">
      <selection activeCell="S12" sqref="S12:U12"/>
    </sheetView>
  </sheetViews>
  <sheetFormatPr baseColWidth="10" defaultRowHeight="12.75" x14ac:dyDescent="0.2"/>
  <cols>
    <col min="1" max="1" width="5.85546875" customWidth="1"/>
    <col min="2" max="2" width="26" customWidth="1"/>
    <col min="4" max="4" width="24.28515625" customWidth="1"/>
    <col min="5" max="5" width="2.28515625" bestFit="1" customWidth="1"/>
    <col min="6" max="6" width="2.140625" bestFit="1" customWidth="1"/>
    <col min="7" max="7" width="2.5703125" bestFit="1" customWidth="1"/>
    <col min="8" max="8" width="2.28515625" bestFit="1" customWidth="1"/>
    <col min="9" max="9" width="2.5703125" bestFit="1" customWidth="1"/>
    <col min="10" max="11" width="2.42578125" customWidth="1"/>
    <col min="12" max="13" width="2.28515625" bestFit="1" customWidth="1"/>
    <col min="14" max="14" width="2.42578125" bestFit="1" customWidth="1"/>
    <col min="15" max="16" width="2.28515625" bestFit="1" customWidth="1"/>
    <col min="17" max="17" width="21.140625" customWidth="1"/>
    <col min="18" max="18" width="14.28515625" customWidth="1"/>
    <col min="19" max="19" width="10" customWidth="1"/>
    <col min="20" max="20" width="13.140625" bestFit="1" customWidth="1"/>
    <col min="21" max="21" width="10.5703125" bestFit="1" customWidth="1"/>
  </cols>
  <sheetData>
    <row r="1" spans="1:21" s="6" customFormat="1" ht="15.75" x14ac:dyDescent="0.25">
      <c r="A1" s="192" t="s">
        <v>42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4"/>
    </row>
    <row r="2" spans="1:21" s="6" customFormat="1" ht="15.75" x14ac:dyDescent="0.25">
      <c r="A2" s="195" t="s">
        <v>307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7"/>
    </row>
    <row r="3" spans="1:21" s="6" customFormat="1" ht="15.75" x14ac:dyDescent="0.25">
      <c r="A3" s="195" t="s">
        <v>292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7"/>
    </row>
    <row r="4" spans="1:21" s="6" customFormat="1" ht="15.75" customHeight="1" thickBot="1" x14ac:dyDescent="0.3">
      <c r="A4" s="198" t="s">
        <v>145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200"/>
    </row>
    <row r="5" spans="1:21" s="6" customFormat="1" ht="12.75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x14ac:dyDescent="0.2">
      <c r="A6" t="s">
        <v>27</v>
      </c>
    </row>
    <row r="7" spans="1:21" x14ac:dyDescent="0.2">
      <c r="A7" s="27" t="s">
        <v>131</v>
      </c>
    </row>
    <row r="8" spans="1:21" x14ac:dyDescent="0.2">
      <c r="A8" s="27" t="s">
        <v>249</v>
      </c>
    </row>
    <row r="9" spans="1:21" x14ac:dyDescent="0.2">
      <c r="A9" s="27" t="s">
        <v>250</v>
      </c>
    </row>
    <row r="10" spans="1:21" x14ac:dyDescent="0.2">
      <c r="A10" s="27"/>
    </row>
    <row r="11" spans="1:21" ht="24.75" customHeight="1" x14ac:dyDescent="0.2">
      <c r="A11" s="201" t="s">
        <v>298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</row>
    <row r="12" spans="1:21" s="8" customFormat="1" ht="38.25" customHeight="1" x14ac:dyDescent="0.2">
      <c r="A12" s="202" t="s">
        <v>15</v>
      </c>
      <c r="B12" s="204" t="s">
        <v>188</v>
      </c>
      <c r="C12" s="204" t="s">
        <v>16</v>
      </c>
      <c r="D12" s="204" t="s">
        <v>0</v>
      </c>
      <c r="E12" s="204" t="s">
        <v>17</v>
      </c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 t="s">
        <v>10</v>
      </c>
      <c r="R12" s="204" t="s">
        <v>11</v>
      </c>
      <c r="S12" s="191" t="s">
        <v>12</v>
      </c>
      <c r="T12" s="191"/>
      <c r="U12" s="191"/>
    </row>
    <row r="13" spans="1:21" s="9" customFormat="1" ht="27.6" customHeight="1" x14ac:dyDescent="0.2">
      <c r="A13" s="203"/>
      <c r="B13" s="205"/>
      <c r="C13" s="206"/>
      <c r="D13" s="206"/>
      <c r="E13" s="13" t="s">
        <v>1</v>
      </c>
      <c r="F13" s="13" t="s">
        <v>2</v>
      </c>
      <c r="G13" s="13" t="s">
        <v>3</v>
      </c>
      <c r="H13" s="13" t="s">
        <v>4</v>
      </c>
      <c r="I13" s="13" t="s">
        <v>3</v>
      </c>
      <c r="J13" s="13" t="s">
        <v>5</v>
      </c>
      <c r="K13" s="13" t="s">
        <v>5</v>
      </c>
      <c r="L13" s="13" t="s">
        <v>4</v>
      </c>
      <c r="M13" s="13" t="s">
        <v>6</v>
      </c>
      <c r="N13" s="13" t="s">
        <v>7</v>
      </c>
      <c r="O13" s="13" t="s">
        <v>8</v>
      </c>
      <c r="P13" s="13" t="s">
        <v>9</v>
      </c>
      <c r="Q13" s="206"/>
      <c r="R13" s="206"/>
      <c r="S13" s="39" t="s">
        <v>28</v>
      </c>
      <c r="T13" s="39" t="s">
        <v>43</v>
      </c>
      <c r="U13" s="12" t="s">
        <v>13</v>
      </c>
    </row>
    <row r="14" spans="1:21" s="9" customFormat="1" ht="39" customHeight="1" x14ac:dyDescent="0.2">
      <c r="A14" s="208">
        <v>1.1000000000000001</v>
      </c>
      <c r="B14" s="207" t="s">
        <v>255</v>
      </c>
      <c r="C14" s="211"/>
      <c r="D14" s="211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9"/>
      <c r="R14" s="205"/>
      <c r="S14" s="166">
        <v>31</v>
      </c>
      <c r="T14" s="167">
        <f>Presupuesto!G11</f>
        <v>14530</v>
      </c>
      <c r="U14" s="216">
        <f>Presupuesto!O11</f>
        <v>44205</v>
      </c>
    </row>
    <row r="15" spans="1:21" s="9" customFormat="1" ht="39" customHeight="1" x14ac:dyDescent="0.2">
      <c r="A15" s="209"/>
      <c r="B15" s="207"/>
      <c r="C15" s="211"/>
      <c r="D15" s="211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20"/>
      <c r="R15" s="215"/>
      <c r="S15" s="168">
        <v>5</v>
      </c>
      <c r="T15" s="169">
        <f>Presupuesto!K11</f>
        <v>19475</v>
      </c>
      <c r="U15" s="217"/>
    </row>
    <row r="16" spans="1:21" s="9" customFormat="1" ht="39" customHeight="1" x14ac:dyDescent="0.2">
      <c r="A16" s="210"/>
      <c r="B16" s="207"/>
      <c r="C16" s="211"/>
      <c r="D16" s="211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21"/>
      <c r="R16" s="204"/>
      <c r="S16" s="122">
        <v>1</v>
      </c>
      <c r="T16" s="170">
        <f>Presupuesto!N11</f>
        <v>10200</v>
      </c>
      <c r="U16" s="218"/>
    </row>
    <row r="17" spans="1:21" ht="79.5" customHeight="1" x14ac:dyDescent="0.2">
      <c r="A17" s="24" t="s">
        <v>18</v>
      </c>
      <c r="B17" s="14"/>
      <c r="C17" s="154" t="s">
        <v>211</v>
      </c>
      <c r="D17" s="53" t="s">
        <v>170</v>
      </c>
      <c r="E17" s="67"/>
      <c r="F17" s="67" t="s">
        <v>32</v>
      </c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54" t="s">
        <v>166</v>
      </c>
      <c r="R17" s="55" t="s">
        <v>124</v>
      </c>
      <c r="S17" s="44"/>
      <c r="T17" s="3"/>
      <c r="U17" s="3"/>
    </row>
    <row r="18" spans="1:21" ht="54" customHeight="1" x14ac:dyDescent="0.2">
      <c r="A18" s="24" t="s">
        <v>19</v>
      </c>
      <c r="B18" s="4"/>
      <c r="C18" s="154" t="s">
        <v>211</v>
      </c>
      <c r="D18" s="53" t="s">
        <v>189</v>
      </c>
      <c r="E18" s="68"/>
      <c r="F18" s="67" t="s">
        <v>32</v>
      </c>
      <c r="G18" s="67"/>
      <c r="H18" s="69" t="s">
        <v>32</v>
      </c>
      <c r="I18" s="67"/>
      <c r="J18" s="67" t="s">
        <v>32</v>
      </c>
      <c r="K18" s="69"/>
      <c r="L18" s="67" t="s">
        <v>32</v>
      </c>
      <c r="M18" s="67"/>
      <c r="N18" s="69" t="s">
        <v>32</v>
      </c>
      <c r="O18" s="67"/>
      <c r="P18" s="67" t="s">
        <v>32</v>
      </c>
      <c r="Q18" s="54" t="s">
        <v>174</v>
      </c>
      <c r="R18" s="55" t="s">
        <v>175</v>
      </c>
      <c r="S18" s="44"/>
      <c r="T18" s="3"/>
      <c r="U18" s="3"/>
    </row>
    <row r="19" spans="1:21" ht="38.25" x14ac:dyDescent="0.2">
      <c r="A19" s="144" t="s">
        <v>39</v>
      </c>
      <c r="B19" s="4"/>
      <c r="C19" s="154" t="s">
        <v>211</v>
      </c>
      <c r="D19" s="53" t="s">
        <v>171</v>
      </c>
      <c r="E19" s="67" t="s">
        <v>32</v>
      </c>
      <c r="F19" s="67" t="s">
        <v>32</v>
      </c>
      <c r="G19" s="67" t="s">
        <v>32</v>
      </c>
      <c r="H19" s="67" t="s">
        <v>32</v>
      </c>
      <c r="I19" s="67" t="s">
        <v>32</v>
      </c>
      <c r="J19" s="67" t="s">
        <v>32</v>
      </c>
      <c r="K19" s="67" t="s">
        <v>32</v>
      </c>
      <c r="L19" s="67" t="s">
        <v>32</v>
      </c>
      <c r="M19" s="67" t="s">
        <v>32</v>
      </c>
      <c r="N19" s="67" t="s">
        <v>32</v>
      </c>
      <c r="O19" s="67" t="s">
        <v>32</v>
      </c>
      <c r="P19" s="67" t="s">
        <v>32</v>
      </c>
      <c r="Q19" s="54" t="s">
        <v>176</v>
      </c>
      <c r="R19" s="55" t="s">
        <v>177</v>
      </c>
      <c r="S19" s="44"/>
      <c r="T19" s="3"/>
      <c r="U19" s="3"/>
    </row>
    <row r="20" spans="1:21" s="112" customFormat="1" ht="51" x14ac:dyDescent="0.2">
      <c r="A20" s="155" t="s">
        <v>143</v>
      </c>
      <c r="B20" s="101"/>
      <c r="C20" s="154" t="s">
        <v>211</v>
      </c>
      <c r="D20" s="93" t="s">
        <v>172</v>
      </c>
      <c r="E20" s="67" t="s">
        <v>32</v>
      </c>
      <c r="F20" s="67" t="s">
        <v>32</v>
      </c>
      <c r="G20" s="67" t="s">
        <v>32</v>
      </c>
      <c r="H20" s="67" t="s">
        <v>32</v>
      </c>
      <c r="I20" s="67" t="s">
        <v>32</v>
      </c>
      <c r="J20" s="67" t="s">
        <v>32</v>
      </c>
      <c r="K20" s="67" t="s">
        <v>32</v>
      </c>
      <c r="L20" s="67" t="s">
        <v>32</v>
      </c>
      <c r="M20" s="67" t="s">
        <v>32</v>
      </c>
      <c r="N20" s="67" t="s">
        <v>32</v>
      </c>
      <c r="O20" s="67" t="s">
        <v>32</v>
      </c>
      <c r="P20" s="67" t="s">
        <v>32</v>
      </c>
      <c r="Q20" s="108" t="s">
        <v>173</v>
      </c>
      <c r="R20" s="109" t="s">
        <v>190</v>
      </c>
      <c r="S20" s="110"/>
      <c r="T20" s="111"/>
      <c r="U20" s="111"/>
    </row>
    <row r="21" spans="1:21" s="112" customFormat="1" ht="78.75" customHeight="1" x14ac:dyDescent="0.2">
      <c r="A21" s="145" t="s">
        <v>181</v>
      </c>
      <c r="B21" s="101"/>
      <c r="C21" s="154" t="s">
        <v>211</v>
      </c>
      <c r="D21" s="93" t="s">
        <v>195</v>
      </c>
      <c r="E21" s="67" t="s">
        <v>32</v>
      </c>
      <c r="F21" s="67" t="s">
        <v>32</v>
      </c>
      <c r="G21" s="67" t="s">
        <v>32</v>
      </c>
      <c r="H21" s="67" t="s">
        <v>32</v>
      </c>
      <c r="I21" s="67" t="s">
        <v>32</v>
      </c>
      <c r="J21" s="67" t="s">
        <v>32</v>
      </c>
      <c r="K21" s="67" t="s">
        <v>32</v>
      </c>
      <c r="L21" s="67" t="s">
        <v>32</v>
      </c>
      <c r="M21" s="67" t="s">
        <v>32</v>
      </c>
      <c r="N21" s="67" t="s">
        <v>32</v>
      </c>
      <c r="O21" s="67" t="s">
        <v>32</v>
      </c>
      <c r="P21" s="67" t="s">
        <v>32</v>
      </c>
      <c r="Q21" s="54" t="s">
        <v>176</v>
      </c>
      <c r="R21" s="55" t="s">
        <v>196</v>
      </c>
      <c r="S21" s="110"/>
      <c r="T21" s="111"/>
      <c r="U21" s="111"/>
    </row>
    <row r="22" spans="1:21" s="112" customFormat="1" ht="19.149999999999999" customHeight="1" x14ac:dyDescent="0.2">
      <c r="A22" s="59"/>
      <c r="B22" s="146"/>
      <c r="C22" s="147"/>
      <c r="D22" s="148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50"/>
      <c r="R22" s="151"/>
      <c r="S22" s="152"/>
      <c r="T22" s="153"/>
      <c r="U22" s="153"/>
    </row>
    <row r="23" spans="1:21" s="112" customFormat="1" ht="12.6" customHeight="1" x14ac:dyDescent="0.2">
      <c r="A23" t="s">
        <v>27</v>
      </c>
      <c r="B23"/>
      <c r="C23"/>
      <c r="D23"/>
      <c r="E23"/>
      <c r="F23"/>
      <c r="G23"/>
      <c r="H23"/>
      <c r="I23"/>
      <c r="J23"/>
      <c r="K23"/>
      <c r="L23" s="149"/>
      <c r="M23" s="149"/>
      <c r="N23" s="149"/>
      <c r="O23" s="149"/>
      <c r="P23" s="149"/>
      <c r="Q23" s="150"/>
      <c r="R23" s="151"/>
      <c r="S23" s="152"/>
      <c r="T23" s="153"/>
      <c r="U23" s="153"/>
    </row>
    <row r="24" spans="1:21" s="112" customFormat="1" ht="13.9" customHeight="1" x14ac:dyDescent="0.2">
      <c r="A24" s="27" t="s">
        <v>131</v>
      </c>
      <c r="B24"/>
      <c r="C24"/>
      <c r="D24"/>
      <c r="E24"/>
      <c r="F24"/>
      <c r="G24"/>
      <c r="H24"/>
      <c r="I24"/>
      <c r="J24"/>
      <c r="K24"/>
      <c r="L24" s="149"/>
      <c r="M24" s="149"/>
      <c r="N24" s="149"/>
      <c r="O24" s="149"/>
      <c r="P24" s="149"/>
      <c r="Q24" s="150"/>
      <c r="R24" s="151"/>
      <c r="S24" s="152"/>
      <c r="T24" s="153"/>
      <c r="U24" s="153"/>
    </row>
    <row r="25" spans="1:21" s="112" customFormat="1" ht="15" customHeight="1" x14ac:dyDescent="0.2">
      <c r="A25" s="27" t="s">
        <v>248</v>
      </c>
      <c r="B25"/>
      <c r="C25"/>
      <c r="D25"/>
      <c r="E25"/>
      <c r="F25"/>
      <c r="G25"/>
      <c r="H25"/>
      <c r="I25"/>
      <c r="J25"/>
      <c r="K25"/>
      <c r="L25" s="149"/>
      <c r="M25" s="149"/>
      <c r="N25" s="149"/>
      <c r="O25" s="149"/>
      <c r="P25" s="149"/>
      <c r="Q25" s="150"/>
      <c r="R25" s="151"/>
      <c r="S25" s="152"/>
      <c r="T25" s="153"/>
      <c r="U25" s="153"/>
    </row>
    <row r="26" spans="1:21" s="112" customFormat="1" ht="15" customHeight="1" x14ac:dyDescent="0.2">
      <c r="A26" s="27" t="s">
        <v>251</v>
      </c>
      <c r="B26"/>
      <c r="C26"/>
      <c r="D26"/>
      <c r="E26"/>
      <c r="F26"/>
      <c r="G26"/>
      <c r="H26"/>
      <c r="I26"/>
      <c r="J26"/>
      <c r="K26"/>
      <c r="L26" s="149"/>
      <c r="M26" s="149"/>
      <c r="N26" s="149"/>
      <c r="O26" s="149"/>
      <c r="P26" s="149"/>
      <c r="Q26" s="150"/>
      <c r="R26" s="151"/>
      <c r="S26" s="152"/>
      <c r="T26" s="153"/>
      <c r="U26" s="153"/>
    </row>
    <row r="27" spans="1:21" s="112" customFormat="1" ht="15" customHeight="1" x14ac:dyDescent="0.2">
      <c r="A27" s="27"/>
      <c r="B27"/>
      <c r="C27"/>
      <c r="D27"/>
      <c r="E27"/>
      <c r="F27"/>
      <c r="G27"/>
      <c r="H27"/>
      <c r="I27"/>
      <c r="J27"/>
      <c r="K27"/>
      <c r="L27" s="149"/>
      <c r="M27" s="149"/>
      <c r="N27" s="149"/>
      <c r="O27" s="149"/>
      <c r="P27" s="149"/>
      <c r="Q27" s="150"/>
      <c r="R27" s="151"/>
      <c r="S27" s="152"/>
      <c r="T27" s="153"/>
      <c r="U27" s="153"/>
    </row>
    <row r="28" spans="1:21" s="112" customFormat="1" ht="15" customHeight="1" x14ac:dyDescent="0.2">
      <c r="A28" s="222" t="s">
        <v>299</v>
      </c>
      <c r="B28" s="223"/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23"/>
      <c r="O28" s="223"/>
      <c r="P28" s="223"/>
      <c r="Q28" s="223"/>
      <c r="R28" s="223"/>
      <c r="S28" s="223"/>
      <c r="T28" s="223"/>
      <c r="U28" s="223"/>
    </row>
    <row r="29" spans="1:21" s="112" customFormat="1" ht="24" customHeight="1" x14ac:dyDescent="0.2">
      <c r="A29" s="203" t="s">
        <v>15</v>
      </c>
      <c r="B29" s="206" t="s">
        <v>188</v>
      </c>
      <c r="C29" s="206" t="s">
        <v>16</v>
      </c>
      <c r="D29" s="206" t="s">
        <v>0</v>
      </c>
      <c r="E29" s="206" t="s">
        <v>17</v>
      </c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 t="s">
        <v>10</v>
      </c>
      <c r="R29" s="206" t="s">
        <v>11</v>
      </c>
      <c r="S29" s="224" t="s">
        <v>12</v>
      </c>
      <c r="T29" s="224"/>
      <c r="U29" s="224"/>
    </row>
    <row r="30" spans="1:21" s="112" customFormat="1" ht="15" customHeight="1" x14ac:dyDescent="0.2">
      <c r="A30" s="203"/>
      <c r="B30" s="205"/>
      <c r="C30" s="206"/>
      <c r="D30" s="206"/>
      <c r="E30" s="13" t="s">
        <v>1</v>
      </c>
      <c r="F30" s="13" t="s">
        <v>2</v>
      </c>
      <c r="G30" s="13" t="s">
        <v>3</v>
      </c>
      <c r="H30" s="13" t="s">
        <v>4</v>
      </c>
      <c r="I30" s="13" t="s">
        <v>3</v>
      </c>
      <c r="J30" s="13" t="s">
        <v>5</v>
      </c>
      <c r="K30" s="13" t="s">
        <v>5</v>
      </c>
      <c r="L30" s="13" t="s">
        <v>4</v>
      </c>
      <c r="M30" s="13" t="s">
        <v>6</v>
      </c>
      <c r="N30" s="13" t="s">
        <v>7</v>
      </c>
      <c r="O30" s="13" t="s">
        <v>8</v>
      </c>
      <c r="P30" s="13" t="s">
        <v>9</v>
      </c>
      <c r="Q30" s="206"/>
      <c r="R30" s="206"/>
      <c r="S30" s="39" t="s">
        <v>28</v>
      </c>
      <c r="T30" s="39" t="s">
        <v>43</v>
      </c>
      <c r="U30" s="143" t="s">
        <v>13</v>
      </c>
    </row>
    <row r="31" spans="1:21" ht="17.25" customHeight="1" x14ac:dyDescent="0.2">
      <c r="A31" s="225">
        <v>2.1</v>
      </c>
      <c r="B31" s="207" t="s">
        <v>191</v>
      </c>
      <c r="C31" s="211"/>
      <c r="D31" s="211"/>
      <c r="E31" s="212"/>
      <c r="F31" s="212"/>
      <c r="G31" s="212"/>
      <c r="H31" s="212"/>
      <c r="I31" s="212"/>
      <c r="J31" s="212"/>
      <c r="K31" s="212"/>
      <c r="L31" s="212"/>
      <c r="M31" s="212"/>
      <c r="N31" s="212"/>
      <c r="O31" s="212"/>
      <c r="P31" s="212"/>
      <c r="Q31" s="219"/>
      <c r="R31" s="205"/>
      <c r="S31" s="166">
        <v>31</v>
      </c>
      <c r="T31" s="167">
        <f>Presupuesto!G31</f>
        <v>12902.5</v>
      </c>
      <c r="U31" s="216">
        <f>Presupuesto!O31</f>
        <v>45577.5</v>
      </c>
    </row>
    <row r="32" spans="1:21" ht="17.25" customHeight="1" x14ac:dyDescent="0.2">
      <c r="A32" s="226"/>
      <c r="B32" s="207"/>
      <c r="C32" s="211"/>
      <c r="D32" s="211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20"/>
      <c r="R32" s="215"/>
      <c r="S32" s="168">
        <v>5</v>
      </c>
      <c r="T32" s="169">
        <f>Presupuesto!K31</f>
        <v>22475</v>
      </c>
      <c r="U32" s="217"/>
    </row>
    <row r="33" spans="1:21" ht="17.25" customHeight="1" x14ac:dyDescent="0.2">
      <c r="A33" s="227"/>
      <c r="B33" s="207"/>
      <c r="C33" s="211"/>
      <c r="D33" s="211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21"/>
      <c r="R33" s="204"/>
      <c r="S33" s="122">
        <v>1</v>
      </c>
      <c r="T33" s="170">
        <f>Presupuesto!N31</f>
        <v>10200</v>
      </c>
      <c r="U33" s="218"/>
    </row>
    <row r="34" spans="1:21" ht="63.75" x14ac:dyDescent="0.2">
      <c r="A34" s="144" t="s">
        <v>49</v>
      </c>
      <c r="B34" s="14"/>
      <c r="C34" s="154" t="s">
        <v>252</v>
      </c>
      <c r="D34" s="53" t="s">
        <v>192</v>
      </c>
      <c r="E34" s="43"/>
      <c r="F34" s="67" t="s">
        <v>32</v>
      </c>
      <c r="G34" s="67" t="s">
        <v>32</v>
      </c>
      <c r="H34" s="67" t="s">
        <v>32</v>
      </c>
      <c r="I34" s="67" t="s">
        <v>32</v>
      </c>
      <c r="J34" s="67" t="s">
        <v>32</v>
      </c>
      <c r="K34" s="67" t="s">
        <v>32</v>
      </c>
      <c r="L34" s="67" t="s">
        <v>32</v>
      </c>
      <c r="M34" s="67" t="s">
        <v>32</v>
      </c>
      <c r="N34" s="67" t="s">
        <v>32</v>
      </c>
      <c r="O34" s="67" t="s">
        <v>32</v>
      </c>
      <c r="P34" s="67" t="s">
        <v>32</v>
      </c>
      <c r="Q34" s="54" t="s">
        <v>165</v>
      </c>
      <c r="R34" s="55" t="s">
        <v>193</v>
      </c>
      <c r="S34" s="44"/>
      <c r="T34" s="3"/>
      <c r="U34" s="3"/>
    </row>
    <row r="35" spans="1:21" ht="55.9" customHeight="1" x14ac:dyDescent="0.2">
      <c r="A35" s="144" t="s">
        <v>50</v>
      </c>
      <c r="B35" s="5"/>
      <c r="C35" s="154" t="s">
        <v>252</v>
      </c>
      <c r="D35" s="53" t="s">
        <v>164</v>
      </c>
      <c r="E35" s="5"/>
      <c r="F35" s="5" t="s">
        <v>32</v>
      </c>
      <c r="G35" s="67" t="s">
        <v>32</v>
      </c>
      <c r="H35" s="5"/>
      <c r="I35" s="5"/>
      <c r="J35" s="5"/>
      <c r="K35" s="5"/>
      <c r="L35" s="55"/>
      <c r="M35" s="43"/>
      <c r="N35" s="5"/>
      <c r="O35" s="5"/>
      <c r="P35" s="5"/>
      <c r="Q35" s="54" t="s">
        <v>256</v>
      </c>
      <c r="R35" s="55" t="s">
        <v>128</v>
      </c>
      <c r="S35" s="44"/>
      <c r="T35" s="3"/>
      <c r="U35" s="3"/>
    </row>
    <row r="36" spans="1:21" ht="68.45" customHeight="1" x14ac:dyDescent="0.2">
      <c r="A36" s="144" t="s">
        <v>51</v>
      </c>
      <c r="B36" s="5"/>
      <c r="C36" s="154" t="s">
        <v>252</v>
      </c>
      <c r="D36" s="53" t="s">
        <v>194</v>
      </c>
      <c r="E36" s="67"/>
      <c r="F36" s="67" t="s">
        <v>32</v>
      </c>
      <c r="G36" s="67" t="s">
        <v>32</v>
      </c>
      <c r="H36" s="67" t="s">
        <v>32</v>
      </c>
      <c r="I36" s="43"/>
      <c r="J36" s="5"/>
      <c r="K36" s="5"/>
      <c r="L36" s="5"/>
      <c r="M36" s="5"/>
      <c r="N36" s="5"/>
      <c r="O36" s="5"/>
      <c r="P36" s="5"/>
      <c r="Q36" s="54" t="s">
        <v>127</v>
      </c>
      <c r="R36" s="55" t="s">
        <v>178</v>
      </c>
      <c r="S36" s="44"/>
      <c r="T36" s="3"/>
      <c r="U36" s="3"/>
    </row>
    <row r="37" spans="1:21" ht="55.9" customHeight="1" x14ac:dyDescent="0.2">
      <c r="A37" s="144" t="s">
        <v>210</v>
      </c>
      <c r="B37" s="5"/>
      <c r="C37" s="154" t="s">
        <v>252</v>
      </c>
      <c r="D37" s="53" t="s">
        <v>182</v>
      </c>
      <c r="E37" s="5"/>
      <c r="F37" s="43"/>
      <c r="G37" s="67" t="s">
        <v>32</v>
      </c>
      <c r="H37" s="67" t="s">
        <v>32</v>
      </c>
      <c r="I37" s="67" t="s">
        <v>32</v>
      </c>
      <c r="J37" s="43"/>
      <c r="K37" s="43"/>
      <c r="L37" s="43"/>
      <c r="M37" s="43"/>
      <c r="N37" s="43"/>
      <c r="O37" s="43"/>
      <c r="P37" s="43"/>
      <c r="Q37" s="54" t="s">
        <v>126</v>
      </c>
      <c r="R37" s="55" t="s">
        <v>178</v>
      </c>
      <c r="S37" s="44"/>
      <c r="T37" s="3"/>
      <c r="U37" s="3"/>
    </row>
    <row r="38" spans="1:21" ht="57" customHeight="1" x14ac:dyDescent="0.2">
      <c r="A38" s="144" t="s">
        <v>253</v>
      </c>
      <c r="B38" s="5"/>
      <c r="C38" s="154" t="s">
        <v>252</v>
      </c>
      <c r="D38" s="53" t="s">
        <v>257</v>
      </c>
      <c r="E38" s="67" t="s">
        <v>32</v>
      </c>
      <c r="F38" s="67" t="s">
        <v>32</v>
      </c>
      <c r="G38" s="67" t="s">
        <v>32</v>
      </c>
      <c r="H38" s="67" t="s">
        <v>32</v>
      </c>
      <c r="I38" s="67" t="s">
        <v>32</v>
      </c>
      <c r="J38" s="67" t="s">
        <v>32</v>
      </c>
      <c r="K38" s="67" t="s">
        <v>32</v>
      </c>
      <c r="L38" s="67" t="s">
        <v>32</v>
      </c>
      <c r="M38" s="69" t="s">
        <v>32</v>
      </c>
      <c r="N38" s="69" t="s">
        <v>32</v>
      </c>
      <c r="O38" s="5"/>
      <c r="P38" s="5"/>
      <c r="Q38" s="54" t="s">
        <v>125</v>
      </c>
      <c r="R38" s="55" t="s">
        <v>179</v>
      </c>
      <c r="S38" s="3"/>
      <c r="T38" s="3"/>
      <c r="U38" s="3"/>
    </row>
    <row r="39" spans="1:21" x14ac:dyDescent="0.2">
      <c r="B39" s="1"/>
      <c r="C39" s="1"/>
      <c r="D39" s="1"/>
    </row>
    <row r="40" spans="1:21" x14ac:dyDescent="0.2">
      <c r="B40" s="1"/>
      <c r="C40" s="1"/>
      <c r="D40" s="1"/>
    </row>
    <row r="44" spans="1:21" s="6" customFormat="1" ht="15.75" x14ac:dyDescent="0.25"/>
    <row r="45" spans="1:21" s="6" customFormat="1" ht="15.75" x14ac:dyDescent="0.25"/>
    <row r="46" spans="1:21" s="6" customFormat="1" ht="15.75" x14ac:dyDescent="0.25"/>
    <row r="53" s="8" customFormat="1" x14ac:dyDescent="0.2"/>
    <row r="54" s="9" customFormat="1" x14ac:dyDescent="0.2"/>
    <row r="55" s="9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</sheetData>
  <mergeCells count="60">
    <mergeCell ref="U31:U33"/>
    <mergeCell ref="N31:N33"/>
    <mergeCell ref="O31:O33"/>
    <mergeCell ref="P31:P33"/>
    <mergeCell ref="Q31:Q33"/>
    <mergeCell ref="R31:R33"/>
    <mergeCell ref="H31:H33"/>
    <mergeCell ref="I31:I33"/>
    <mergeCell ref="J31:J33"/>
    <mergeCell ref="B31:B33"/>
    <mergeCell ref="A31:A33"/>
    <mergeCell ref="C31:C33"/>
    <mergeCell ref="D31:D33"/>
    <mergeCell ref="E31:E33"/>
    <mergeCell ref="K31:K33"/>
    <mergeCell ref="L31:L33"/>
    <mergeCell ref="M31:M33"/>
    <mergeCell ref="P14:P16"/>
    <mergeCell ref="Q14:Q16"/>
    <mergeCell ref="A28:U28"/>
    <mergeCell ref="A29:A30"/>
    <mergeCell ref="B29:B30"/>
    <mergeCell ref="C29:C30"/>
    <mergeCell ref="D29:D30"/>
    <mergeCell ref="E29:P29"/>
    <mergeCell ref="Q29:Q30"/>
    <mergeCell ref="R29:R30"/>
    <mergeCell ref="S29:U29"/>
    <mergeCell ref="F31:F33"/>
    <mergeCell ref="G31:G33"/>
    <mergeCell ref="R14:R16"/>
    <mergeCell ref="U14:U16"/>
    <mergeCell ref="K14:K16"/>
    <mergeCell ref="L14:L16"/>
    <mergeCell ref="M14:M16"/>
    <mergeCell ref="N14:N16"/>
    <mergeCell ref="O14:O16"/>
    <mergeCell ref="F14:F16"/>
    <mergeCell ref="G14:G16"/>
    <mergeCell ref="H14:H16"/>
    <mergeCell ref="I14:I16"/>
    <mergeCell ref="J14:J16"/>
    <mergeCell ref="B14:B16"/>
    <mergeCell ref="A14:A16"/>
    <mergeCell ref="C14:C16"/>
    <mergeCell ref="D14:D16"/>
    <mergeCell ref="E14:E16"/>
    <mergeCell ref="S12:U12"/>
    <mergeCell ref="A1:U1"/>
    <mergeCell ref="A2:U2"/>
    <mergeCell ref="A4:U4"/>
    <mergeCell ref="A11:U11"/>
    <mergeCell ref="A12:A13"/>
    <mergeCell ref="B12:B13"/>
    <mergeCell ref="C12:C13"/>
    <mergeCell ref="D12:D13"/>
    <mergeCell ref="E12:P12"/>
    <mergeCell ref="Q12:Q13"/>
    <mergeCell ref="R12:R13"/>
    <mergeCell ref="A3:U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49"/>
  <sheetViews>
    <sheetView zoomScale="90" zoomScaleNormal="90" workbookViewId="0">
      <selection sqref="A1:U1"/>
    </sheetView>
  </sheetViews>
  <sheetFormatPr baseColWidth="10" defaultRowHeight="12.75" x14ac:dyDescent="0.2"/>
  <cols>
    <col min="1" max="1" width="5.85546875" customWidth="1"/>
    <col min="2" max="2" width="19.85546875" customWidth="1"/>
    <col min="3" max="3" width="20.5703125" customWidth="1"/>
    <col min="4" max="4" width="20.85546875" customWidth="1"/>
    <col min="5" max="5" width="2.28515625" bestFit="1" customWidth="1"/>
    <col min="6" max="6" width="2.140625" bestFit="1" customWidth="1"/>
    <col min="7" max="7" width="2.5703125" bestFit="1" customWidth="1"/>
    <col min="8" max="8" width="2.28515625" bestFit="1" customWidth="1"/>
    <col min="9" max="9" width="2.5703125" bestFit="1" customWidth="1"/>
    <col min="10" max="11" width="2.42578125" customWidth="1"/>
    <col min="12" max="13" width="2.28515625" bestFit="1" customWidth="1"/>
    <col min="14" max="14" width="2.42578125" bestFit="1" customWidth="1"/>
    <col min="15" max="16" width="2.28515625" bestFit="1" customWidth="1"/>
    <col min="17" max="17" width="15.42578125" customWidth="1"/>
    <col min="18" max="18" width="16.7109375" customWidth="1"/>
    <col min="19" max="19" width="10" customWidth="1"/>
    <col min="20" max="21" width="11.28515625" bestFit="1" customWidth="1"/>
  </cols>
  <sheetData>
    <row r="1" spans="1:21" s="6" customFormat="1" ht="15.75" x14ac:dyDescent="0.25">
      <c r="A1" s="192" t="s">
        <v>293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4"/>
    </row>
    <row r="2" spans="1:21" s="6" customFormat="1" ht="15.75" x14ac:dyDescent="0.25">
      <c r="A2" s="195" t="s">
        <v>307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7"/>
    </row>
    <row r="3" spans="1:21" s="6" customFormat="1" ht="15.75" customHeight="1" x14ac:dyDescent="0.25">
      <c r="A3" s="195" t="s">
        <v>292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7"/>
    </row>
    <row r="4" spans="1:21" s="6" customFormat="1" ht="20.45" customHeight="1" thickBot="1" x14ac:dyDescent="0.3">
      <c r="A4" s="198" t="s">
        <v>145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200"/>
    </row>
    <row r="5" spans="1:21" x14ac:dyDescent="0.2">
      <c r="A5" t="s">
        <v>27</v>
      </c>
    </row>
    <row r="6" spans="1:21" x14ac:dyDescent="0.2">
      <c r="A6" s="27" t="s">
        <v>129</v>
      </c>
    </row>
    <row r="7" spans="1:21" x14ac:dyDescent="0.2">
      <c r="A7" s="27" t="s">
        <v>258</v>
      </c>
    </row>
    <row r="8" spans="1:21" x14ac:dyDescent="0.2">
      <c r="A8" s="27" t="s">
        <v>130</v>
      </c>
    </row>
    <row r="9" spans="1:21" x14ac:dyDescent="0.2">
      <c r="A9" s="27"/>
    </row>
    <row r="10" spans="1:21" x14ac:dyDescent="0.2">
      <c r="A10" s="27"/>
    </row>
    <row r="11" spans="1:21" ht="24.75" customHeight="1" x14ac:dyDescent="0.2">
      <c r="A11" s="228" t="s">
        <v>146</v>
      </c>
      <c r="B11" s="228"/>
      <c r="C11" s="228"/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</row>
    <row r="12" spans="1:21" s="8" customFormat="1" ht="38.25" customHeight="1" x14ac:dyDescent="0.2">
      <c r="A12" s="203" t="s">
        <v>15</v>
      </c>
      <c r="B12" s="206" t="s">
        <v>188</v>
      </c>
      <c r="C12" s="206" t="s">
        <v>16</v>
      </c>
      <c r="D12" s="206" t="s">
        <v>0</v>
      </c>
      <c r="E12" s="206" t="s">
        <v>17</v>
      </c>
      <c r="F12" s="206"/>
      <c r="G12" s="206"/>
      <c r="H12" s="206"/>
      <c r="I12" s="206"/>
      <c r="J12" s="206"/>
      <c r="K12" s="206"/>
      <c r="L12" s="206"/>
      <c r="M12" s="206"/>
      <c r="N12" s="206"/>
      <c r="O12" s="206"/>
      <c r="P12" s="206"/>
      <c r="Q12" s="206" t="s">
        <v>10</v>
      </c>
      <c r="R12" s="206" t="s">
        <v>11</v>
      </c>
      <c r="S12" s="224" t="s">
        <v>12</v>
      </c>
      <c r="T12" s="224"/>
      <c r="U12" s="224"/>
    </row>
    <row r="13" spans="1:21" s="9" customFormat="1" ht="26.45" customHeight="1" x14ac:dyDescent="0.2">
      <c r="A13" s="203"/>
      <c r="B13" s="205"/>
      <c r="C13" s="206"/>
      <c r="D13" s="206"/>
      <c r="E13" s="13" t="s">
        <v>1</v>
      </c>
      <c r="F13" s="13" t="s">
        <v>2</v>
      </c>
      <c r="G13" s="13" t="s">
        <v>3</v>
      </c>
      <c r="H13" s="13" t="s">
        <v>4</v>
      </c>
      <c r="I13" s="13" t="s">
        <v>3</v>
      </c>
      <c r="J13" s="13" t="s">
        <v>5</v>
      </c>
      <c r="K13" s="13" t="s">
        <v>5</v>
      </c>
      <c r="L13" s="13" t="s">
        <v>4</v>
      </c>
      <c r="M13" s="13" t="s">
        <v>6</v>
      </c>
      <c r="N13" s="13" t="s">
        <v>7</v>
      </c>
      <c r="O13" s="13" t="s">
        <v>8</v>
      </c>
      <c r="P13" s="13" t="s">
        <v>9</v>
      </c>
      <c r="Q13" s="206"/>
      <c r="R13" s="206"/>
      <c r="S13" s="39" t="s">
        <v>28</v>
      </c>
      <c r="T13" s="39" t="s">
        <v>43</v>
      </c>
      <c r="U13" s="12" t="s">
        <v>13</v>
      </c>
    </row>
    <row r="14" spans="1:21" s="9" customFormat="1" ht="39.75" customHeight="1" x14ac:dyDescent="0.2">
      <c r="A14" s="208">
        <v>2.1</v>
      </c>
      <c r="B14" s="229" t="s">
        <v>213</v>
      </c>
      <c r="C14" s="211"/>
      <c r="D14" s="211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9"/>
      <c r="R14" s="205"/>
      <c r="S14" s="166">
        <v>31</v>
      </c>
      <c r="T14" s="167">
        <f>Presupuesto!G52</f>
        <v>6877.5</v>
      </c>
      <c r="U14" s="216">
        <f>Presupuesto!O52</f>
        <v>35952.5</v>
      </c>
    </row>
    <row r="15" spans="1:21" s="9" customFormat="1" ht="39.75" customHeight="1" x14ac:dyDescent="0.2">
      <c r="A15" s="209"/>
      <c r="B15" s="230"/>
      <c r="C15" s="211"/>
      <c r="D15" s="211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20"/>
      <c r="R15" s="215"/>
      <c r="S15" s="168">
        <v>5</v>
      </c>
      <c r="T15" s="169">
        <f>Presupuesto!K52</f>
        <v>18875</v>
      </c>
      <c r="U15" s="217"/>
    </row>
    <row r="16" spans="1:21" s="9" customFormat="1" ht="39.75" customHeight="1" x14ac:dyDescent="0.2">
      <c r="A16" s="210"/>
      <c r="B16" s="231"/>
      <c r="C16" s="211"/>
      <c r="D16" s="211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21"/>
      <c r="R16" s="204"/>
      <c r="S16" s="122">
        <v>1</v>
      </c>
      <c r="T16" s="170">
        <f>Presupuesto!N52</f>
        <v>10200</v>
      </c>
      <c r="U16" s="218"/>
    </row>
    <row r="17" spans="1:21" s="9" customFormat="1" ht="89.25" customHeight="1" x14ac:dyDescent="0.2">
      <c r="A17" s="155" t="s">
        <v>49</v>
      </c>
      <c r="B17" s="173"/>
      <c r="C17" s="171" t="s">
        <v>212</v>
      </c>
      <c r="D17" s="53" t="s">
        <v>197</v>
      </c>
      <c r="E17" s="106" t="s">
        <v>32</v>
      </c>
      <c r="F17" s="106"/>
      <c r="G17" s="106"/>
      <c r="H17" s="106" t="s">
        <v>32</v>
      </c>
      <c r="I17" s="106"/>
      <c r="J17" s="106"/>
      <c r="K17" s="106" t="s">
        <v>32</v>
      </c>
      <c r="L17" s="106"/>
      <c r="M17" s="106"/>
      <c r="N17" s="106"/>
      <c r="O17" s="106" t="s">
        <v>32</v>
      </c>
      <c r="P17" s="106"/>
      <c r="Q17" s="54" t="s">
        <v>198</v>
      </c>
      <c r="R17" s="55" t="s">
        <v>199</v>
      </c>
      <c r="S17" s="85"/>
      <c r="T17" s="85"/>
      <c r="U17" s="91"/>
    </row>
    <row r="18" spans="1:21" ht="70.150000000000006" customHeight="1" x14ac:dyDescent="0.2">
      <c r="A18" s="144" t="s">
        <v>50</v>
      </c>
      <c r="B18" s="174"/>
      <c r="C18" s="172" t="s">
        <v>207</v>
      </c>
      <c r="D18" s="95" t="s">
        <v>200</v>
      </c>
      <c r="E18" s="58" t="s">
        <v>14</v>
      </c>
      <c r="F18" s="4" t="s">
        <v>14</v>
      </c>
      <c r="G18" s="4" t="s">
        <v>14</v>
      </c>
      <c r="H18" s="4" t="s">
        <v>14</v>
      </c>
      <c r="I18" s="58" t="s">
        <v>14</v>
      </c>
      <c r="J18" s="4" t="s">
        <v>14</v>
      </c>
      <c r="K18" s="4" t="s">
        <v>14</v>
      </c>
      <c r="L18" s="4" t="s">
        <v>14</v>
      </c>
      <c r="M18" s="58" t="s">
        <v>14</v>
      </c>
      <c r="N18" s="4" t="s">
        <v>14</v>
      </c>
      <c r="O18" s="4" t="s">
        <v>14</v>
      </c>
      <c r="P18" s="4" t="s">
        <v>14</v>
      </c>
      <c r="Q18" s="113" t="s">
        <v>205</v>
      </c>
      <c r="R18" s="96" t="s">
        <v>201</v>
      </c>
      <c r="S18" s="114"/>
      <c r="T18" s="28"/>
      <c r="U18" s="28"/>
    </row>
    <row r="19" spans="1:21" ht="38.25" x14ac:dyDescent="0.2">
      <c r="A19" s="144" t="s">
        <v>51</v>
      </c>
      <c r="B19" s="174"/>
      <c r="C19" s="172" t="s">
        <v>47</v>
      </c>
      <c r="D19" s="53" t="s">
        <v>202</v>
      </c>
      <c r="E19" s="43" t="s">
        <v>14</v>
      </c>
      <c r="F19" s="5" t="s">
        <v>14</v>
      </c>
      <c r="G19" s="5" t="s">
        <v>14</v>
      </c>
      <c r="H19" s="5" t="s">
        <v>14</v>
      </c>
      <c r="I19" s="43" t="s">
        <v>14</v>
      </c>
      <c r="J19" s="5" t="s">
        <v>14</v>
      </c>
      <c r="K19" s="5" t="s">
        <v>14</v>
      </c>
      <c r="L19" s="5" t="s">
        <v>14</v>
      </c>
      <c r="M19" s="43" t="s">
        <v>14</v>
      </c>
      <c r="N19" s="5" t="s">
        <v>14</v>
      </c>
      <c r="O19" s="5" t="s">
        <v>14</v>
      </c>
      <c r="P19" s="5" t="s">
        <v>14</v>
      </c>
      <c r="Q19" s="54" t="s">
        <v>204</v>
      </c>
      <c r="R19" s="55" t="s">
        <v>203</v>
      </c>
      <c r="S19" s="44"/>
      <c r="T19" s="3"/>
      <c r="U19" s="3"/>
    </row>
    <row r="20" spans="1:21" ht="51" x14ac:dyDescent="0.2">
      <c r="A20" s="144" t="s">
        <v>210</v>
      </c>
      <c r="B20" s="174"/>
      <c r="C20" s="171" t="s">
        <v>206</v>
      </c>
      <c r="D20" s="123" t="s">
        <v>259</v>
      </c>
      <c r="E20" s="121"/>
      <c r="F20" s="14"/>
      <c r="G20" s="14"/>
      <c r="H20" s="14"/>
      <c r="I20" s="121"/>
      <c r="J20" s="57" t="s">
        <v>14</v>
      </c>
      <c r="K20" s="14"/>
      <c r="L20" s="14"/>
      <c r="M20" s="121"/>
      <c r="N20" s="14"/>
      <c r="O20" s="14"/>
      <c r="P20" s="57" t="s">
        <v>14</v>
      </c>
      <c r="Q20" s="125" t="s">
        <v>208</v>
      </c>
      <c r="R20" s="57" t="s">
        <v>209</v>
      </c>
      <c r="S20" s="126"/>
      <c r="T20" s="31"/>
      <c r="U20" s="31"/>
    </row>
    <row r="21" spans="1:21" ht="32.25" customHeight="1" x14ac:dyDescent="0.2">
      <c r="A21" s="225">
        <v>2.2000000000000002</v>
      </c>
      <c r="B21" s="232" t="s">
        <v>227</v>
      </c>
      <c r="C21" s="211"/>
      <c r="D21" s="211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9"/>
      <c r="R21" s="205"/>
      <c r="S21" s="166">
        <v>31</v>
      </c>
      <c r="T21" s="167">
        <f>Presupuesto!G71</f>
        <v>21890</v>
      </c>
      <c r="U21" s="216">
        <f>Presupuesto!O71</f>
        <v>66625</v>
      </c>
    </row>
    <row r="22" spans="1:21" ht="32.25" customHeight="1" x14ac:dyDescent="0.2">
      <c r="A22" s="226"/>
      <c r="B22" s="233"/>
      <c r="C22" s="211"/>
      <c r="D22" s="211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20"/>
      <c r="R22" s="215"/>
      <c r="S22" s="168">
        <v>5</v>
      </c>
      <c r="T22" s="169">
        <f>Presupuesto!K71</f>
        <v>34535</v>
      </c>
      <c r="U22" s="217"/>
    </row>
    <row r="23" spans="1:21" ht="32.25" customHeight="1" x14ac:dyDescent="0.2">
      <c r="A23" s="227"/>
      <c r="B23" s="234"/>
      <c r="C23" s="211"/>
      <c r="D23" s="211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21"/>
      <c r="R23" s="204"/>
      <c r="S23" s="122">
        <v>1</v>
      </c>
      <c r="T23" s="170">
        <f>Presupuesto!N71</f>
        <v>10200</v>
      </c>
      <c r="U23" s="218"/>
    </row>
    <row r="24" spans="1:21" ht="38.25" x14ac:dyDescent="0.2">
      <c r="A24" s="144" t="s">
        <v>52</v>
      </c>
      <c r="B24" s="174"/>
      <c r="C24" s="154" t="s">
        <v>206</v>
      </c>
      <c r="D24" s="53" t="s">
        <v>228</v>
      </c>
      <c r="E24" s="5"/>
      <c r="F24" s="5"/>
      <c r="G24" s="5"/>
      <c r="H24" s="5" t="s">
        <v>14</v>
      </c>
      <c r="I24" s="5"/>
      <c r="J24" s="5"/>
      <c r="K24" s="5"/>
      <c r="L24" s="5"/>
      <c r="M24" s="43"/>
      <c r="N24" s="5"/>
      <c r="O24" s="5"/>
      <c r="P24" s="5"/>
      <c r="Q24" s="54" t="s">
        <v>234</v>
      </c>
      <c r="R24" s="55" t="s">
        <v>232</v>
      </c>
      <c r="S24" s="44"/>
      <c r="T24" s="3"/>
      <c r="U24" s="3"/>
    </row>
    <row r="25" spans="1:21" ht="61.9" customHeight="1" x14ac:dyDescent="0.2">
      <c r="A25" s="144" t="s">
        <v>53</v>
      </c>
      <c r="B25" s="174"/>
      <c r="C25" s="154" t="s">
        <v>47</v>
      </c>
      <c r="D25" s="53" t="s">
        <v>229</v>
      </c>
      <c r="E25" s="5"/>
      <c r="F25" s="5"/>
      <c r="G25" s="5"/>
      <c r="H25" s="55" t="s">
        <v>14</v>
      </c>
      <c r="I25" s="5"/>
      <c r="J25" s="5"/>
      <c r="K25" s="5"/>
      <c r="L25" s="5"/>
      <c r="M25" s="43"/>
      <c r="N25" s="5"/>
      <c r="O25" s="5"/>
      <c r="P25" s="5"/>
      <c r="Q25" s="54" t="s">
        <v>234</v>
      </c>
      <c r="R25" s="55" t="s">
        <v>231</v>
      </c>
      <c r="S25" s="44"/>
      <c r="T25" s="3"/>
      <c r="U25" s="3"/>
    </row>
    <row r="26" spans="1:21" ht="63.75" x14ac:dyDescent="0.2">
      <c r="A26" s="144" t="s">
        <v>54</v>
      </c>
      <c r="B26" s="174"/>
      <c r="C26" s="154" t="s">
        <v>211</v>
      </c>
      <c r="D26" s="53" t="s">
        <v>260</v>
      </c>
      <c r="E26" s="43"/>
      <c r="F26" s="5"/>
      <c r="G26" s="5"/>
      <c r="H26" s="55" t="s">
        <v>14</v>
      </c>
      <c r="I26" s="55" t="s">
        <v>14</v>
      </c>
      <c r="J26" s="55" t="s">
        <v>14</v>
      </c>
      <c r="K26" s="55" t="s">
        <v>14</v>
      </c>
      <c r="L26" s="5" t="s">
        <v>14</v>
      </c>
      <c r="M26" s="5" t="s">
        <v>14</v>
      </c>
      <c r="N26" s="5" t="s">
        <v>14</v>
      </c>
      <c r="O26" s="5" t="s">
        <v>14</v>
      </c>
      <c r="P26" s="5" t="s">
        <v>14</v>
      </c>
      <c r="Q26" s="54" t="s">
        <v>233</v>
      </c>
      <c r="R26" s="55" t="s">
        <v>230</v>
      </c>
      <c r="S26" s="44"/>
      <c r="T26" s="3"/>
      <c r="U26" s="3"/>
    </row>
    <row r="27" spans="1:21" s="8" customFormat="1" ht="34.5" customHeight="1" x14ac:dyDescent="0.2">
      <c r="A27" s="225">
        <v>2.2999999999999998</v>
      </c>
      <c r="B27" s="232" t="s">
        <v>214</v>
      </c>
      <c r="C27" s="211"/>
      <c r="D27" s="211"/>
      <c r="E27" s="212"/>
      <c r="F27" s="212"/>
      <c r="G27" s="212"/>
      <c r="H27" s="212"/>
      <c r="I27" s="212"/>
      <c r="J27" s="212"/>
      <c r="K27" s="212"/>
      <c r="L27" s="212"/>
      <c r="M27" s="212"/>
      <c r="N27" s="212"/>
      <c r="O27" s="212"/>
      <c r="P27" s="212"/>
      <c r="Q27" s="219"/>
      <c r="R27" s="205"/>
      <c r="S27" s="166">
        <v>31</v>
      </c>
      <c r="T27" s="167">
        <f>Presupuesto!G90</f>
        <v>6052.5</v>
      </c>
      <c r="U27" s="216">
        <f>Presupuesto!O90</f>
        <v>35627.5</v>
      </c>
    </row>
    <row r="28" spans="1:21" s="8" customFormat="1" ht="34.5" customHeight="1" x14ac:dyDescent="0.2">
      <c r="A28" s="226"/>
      <c r="B28" s="233"/>
      <c r="C28" s="211"/>
      <c r="D28" s="211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20"/>
      <c r="R28" s="215"/>
      <c r="S28" s="168">
        <v>5</v>
      </c>
      <c r="T28" s="169">
        <f>Presupuesto!K90</f>
        <v>19375</v>
      </c>
      <c r="U28" s="217"/>
    </row>
    <row r="29" spans="1:21" s="8" customFormat="1" ht="34.5" customHeight="1" x14ac:dyDescent="0.2">
      <c r="A29" s="227"/>
      <c r="B29" s="234"/>
      <c r="C29" s="211"/>
      <c r="D29" s="211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21"/>
      <c r="R29" s="204"/>
      <c r="S29" s="122">
        <v>1</v>
      </c>
      <c r="T29" s="170">
        <f>Presupuesto!N90</f>
        <v>10200</v>
      </c>
      <c r="U29" s="218"/>
    </row>
    <row r="30" spans="1:21" s="9" customFormat="1" ht="89.25" x14ac:dyDescent="0.2">
      <c r="A30" s="144" t="s">
        <v>224</v>
      </c>
      <c r="B30" s="174"/>
      <c r="C30" s="171" t="s">
        <v>212</v>
      </c>
      <c r="D30" s="123" t="s">
        <v>215</v>
      </c>
      <c r="E30" s="57" t="s">
        <v>14</v>
      </c>
      <c r="F30" s="124" t="s">
        <v>14</v>
      </c>
      <c r="G30" s="124" t="s">
        <v>14</v>
      </c>
      <c r="H30" s="124" t="s">
        <v>14</v>
      </c>
      <c r="I30" s="124" t="s">
        <v>14</v>
      </c>
      <c r="J30" s="124" t="s">
        <v>14</v>
      </c>
      <c r="K30" s="124" t="s">
        <v>14</v>
      </c>
      <c r="L30" s="124" t="s">
        <v>14</v>
      </c>
      <c r="M30" s="124" t="s">
        <v>14</v>
      </c>
      <c r="N30" s="124" t="s">
        <v>14</v>
      </c>
      <c r="O30" s="124" t="s">
        <v>14</v>
      </c>
      <c r="P30" s="124" t="s">
        <v>14</v>
      </c>
      <c r="Q30" s="125" t="s">
        <v>216</v>
      </c>
      <c r="R30" s="57" t="s">
        <v>217</v>
      </c>
      <c r="S30" s="126"/>
      <c r="T30" s="31"/>
      <c r="U30" s="31"/>
    </row>
    <row r="31" spans="1:21" s="9" customFormat="1" ht="51.75" customHeight="1" x14ac:dyDescent="0.2">
      <c r="A31" s="144" t="s">
        <v>225</v>
      </c>
      <c r="B31" s="174"/>
      <c r="C31" s="171" t="s">
        <v>206</v>
      </c>
      <c r="D31" s="115" t="s">
        <v>219</v>
      </c>
      <c r="E31" s="5"/>
      <c r="F31" s="100" t="s">
        <v>14</v>
      </c>
      <c r="G31" s="100" t="s">
        <v>14</v>
      </c>
      <c r="H31" s="100" t="s">
        <v>14</v>
      </c>
      <c r="I31" s="100" t="s">
        <v>14</v>
      </c>
      <c r="J31" s="100" t="s">
        <v>14</v>
      </c>
      <c r="K31" s="100" t="s">
        <v>14</v>
      </c>
      <c r="L31" s="100" t="s">
        <v>14</v>
      </c>
      <c r="M31" s="100" t="s">
        <v>14</v>
      </c>
      <c r="N31" s="100" t="s">
        <v>14</v>
      </c>
      <c r="O31" s="100" t="s">
        <v>14</v>
      </c>
      <c r="P31" s="100" t="s">
        <v>14</v>
      </c>
      <c r="Q31" s="54" t="s">
        <v>218</v>
      </c>
      <c r="R31" s="55" t="s">
        <v>222</v>
      </c>
      <c r="S31" s="3"/>
      <c r="T31" s="3"/>
      <c r="U31" s="3"/>
    </row>
    <row r="32" spans="1:21" s="10" customFormat="1" ht="40.15" customHeight="1" x14ac:dyDescent="0.2">
      <c r="A32" s="144" t="s">
        <v>226</v>
      </c>
      <c r="B32" s="174"/>
      <c r="C32" s="171" t="s">
        <v>221</v>
      </c>
      <c r="D32" s="55" t="s">
        <v>220</v>
      </c>
      <c r="E32" s="5"/>
      <c r="F32" s="5"/>
      <c r="G32" s="5"/>
      <c r="H32" s="5"/>
      <c r="I32" s="5"/>
      <c r="J32" s="100" t="s">
        <v>14</v>
      </c>
      <c r="K32" s="100" t="s">
        <v>14</v>
      </c>
      <c r="L32" s="100" t="s">
        <v>14</v>
      </c>
      <c r="M32" s="100" t="s">
        <v>14</v>
      </c>
      <c r="N32" s="100" t="s">
        <v>14</v>
      </c>
      <c r="O32" s="100" t="s">
        <v>14</v>
      </c>
      <c r="P32" s="100" t="s">
        <v>14</v>
      </c>
      <c r="Q32" s="54" t="s">
        <v>218</v>
      </c>
      <c r="R32" s="55" t="s">
        <v>223</v>
      </c>
      <c r="S32" s="5"/>
      <c r="T32" s="5"/>
      <c r="U32" s="5"/>
    </row>
    <row r="33" s="10" customFormat="1" ht="54" customHeight="1" x14ac:dyDescent="0.2"/>
    <row r="34" s="10" customFormat="1" ht="67.5" customHeight="1" x14ac:dyDescent="0.2"/>
    <row r="35" s="10" customFormat="1" ht="27" customHeight="1" x14ac:dyDescent="0.2"/>
    <row r="36" s="10" customFormat="1" ht="26.25" customHeight="1" x14ac:dyDescent="0.2"/>
    <row r="37" s="10" customFormat="1" x14ac:dyDescent="0.2"/>
    <row r="38" s="10" customFormat="1" x14ac:dyDescent="0.2"/>
    <row r="39" s="10" customFormat="1" x14ac:dyDescent="0.2"/>
    <row r="40" s="10" customFormat="1" x14ac:dyDescent="0.2"/>
    <row r="41" s="10" customFormat="1" x14ac:dyDescent="0.2"/>
    <row r="42" s="10" customFormat="1" x14ac:dyDescent="0.2"/>
    <row r="43" s="10" customFormat="1" x14ac:dyDescent="0.2"/>
    <row r="44" s="10" customFormat="1" x14ac:dyDescent="0.2"/>
    <row r="45" s="10" customFormat="1" x14ac:dyDescent="0.2"/>
    <row r="46" s="10" customFormat="1" x14ac:dyDescent="0.2"/>
    <row r="47" s="10" customFormat="1" x14ac:dyDescent="0.2"/>
    <row r="48" s="10" customFormat="1" x14ac:dyDescent="0.2"/>
    <row r="49" s="10" customFormat="1" x14ac:dyDescent="0.2"/>
  </sheetData>
  <mergeCells count="70">
    <mergeCell ref="P27:P29"/>
    <mergeCell ref="Q27:Q29"/>
    <mergeCell ref="R27:R29"/>
    <mergeCell ref="U27:U29"/>
    <mergeCell ref="K27:K29"/>
    <mergeCell ref="L27:L29"/>
    <mergeCell ref="M27:M29"/>
    <mergeCell ref="N27:N29"/>
    <mergeCell ref="O27:O29"/>
    <mergeCell ref="F27:F29"/>
    <mergeCell ref="G27:G29"/>
    <mergeCell ref="H27:H29"/>
    <mergeCell ref="I27:I29"/>
    <mergeCell ref="J27:J29"/>
    <mergeCell ref="A27:A29"/>
    <mergeCell ref="B27:B29"/>
    <mergeCell ref="C27:C29"/>
    <mergeCell ref="D27:D29"/>
    <mergeCell ref="E27:E29"/>
    <mergeCell ref="U21:U23"/>
    <mergeCell ref="N21:N23"/>
    <mergeCell ref="O21:O23"/>
    <mergeCell ref="P21:P23"/>
    <mergeCell ref="Q21:Q23"/>
    <mergeCell ref="R21:R23"/>
    <mergeCell ref="B21:B23"/>
    <mergeCell ref="A21:A23"/>
    <mergeCell ref="C21:C23"/>
    <mergeCell ref="D21:D23"/>
    <mergeCell ref="E21:E23"/>
    <mergeCell ref="F21:F23"/>
    <mergeCell ref="G21:G23"/>
    <mergeCell ref="H21:H23"/>
    <mergeCell ref="I21:I23"/>
    <mergeCell ref="J21:J23"/>
    <mergeCell ref="K21:K23"/>
    <mergeCell ref="L21:L23"/>
    <mergeCell ref="M21:M23"/>
    <mergeCell ref="P14:P16"/>
    <mergeCell ref="Q14:Q16"/>
    <mergeCell ref="R14:R16"/>
    <mergeCell ref="U14:U16"/>
    <mergeCell ref="K14:K16"/>
    <mergeCell ref="L14:L16"/>
    <mergeCell ref="M14:M16"/>
    <mergeCell ref="N14:N16"/>
    <mergeCell ref="O14:O16"/>
    <mergeCell ref="F14:F16"/>
    <mergeCell ref="G14:G16"/>
    <mergeCell ref="H14:H16"/>
    <mergeCell ref="I14:I16"/>
    <mergeCell ref="J14:J16"/>
    <mergeCell ref="B14:B16"/>
    <mergeCell ref="A14:A16"/>
    <mergeCell ref="C14:C16"/>
    <mergeCell ref="D14:D16"/>
    <mergeCell ref="E14:E16"/>
    <mergeCell ref="A11:U11"/>
    <mergeCell ref="Q12:Q13"/>
    <mergeCell ref="R12:R13"/>
    <mergeCell ref="A1:U1"/>
    <mergeCell ref="A2:U2"/>
    <mergeCell ref="A3:U3"/>
    <mergeCell ref="S12:U12"/>
    <mergeCell ref="A12:A13"/>
    <mergeCell ref="B12:B13"/>
    <mergeCell ref="C12:C13"/>
    <mergeCell ref="D12:D13"/>
    <mergeCell ref="E12:P12"/>
    <mergeCell ref="A4:U4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7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34"/>
  <sheetViews>
    <sheetView zoomScale="90" zoomScaleNormal="90" workbookViewId="0">
      <selection sqref="A1:U1"/>
    </sheetView>
  </sheetViews>
  <sheetFormatPr baseColWidth="10" defaultRowHeight="12.75" x14ac:dyDescent="0.2"/>
  <cols>
    <col min="1" max="1" width="8" style="19" customWidth="1"/>
    <col min="2" max="2" width="23.28515625" style="17" customWidth="1"/>
    <col min="3" max="3" width="11.42578125" style="18" customWidth="1"/>
    <col min="4" max="4" width="19.28515625" style="18" customWidth="1"/>
    <col min="5" max="16" width="2.5703125" style="18" customWidth="1"/>
    <col min="17" max="17" width="14.28515625" style="19" customWidth="1"/>
    <col min="18" max="18" width="15.5703125" style="18" customWidth="1"/>
    <col min="19" max="19" width="11.85546875" style="19" customWidth="1"/>
    <col min="20" max="20" width="14.28515625" style="19" bestFit="1" customWidth="1"/>
    <col min="21" max="21" width="11.28515625" style="19" bestFit="1" customWidth="1"/>
  </cols>
  <sheetData>
    <row r="1" spans="1:21" s="6" customFormat="1" ht="15.75" x14ac:dyDescent="0.25">
      <c r="A1" s="192" t="s">
        <v>293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4"/>
    </row>
    <row r="2" spans="1:21" s="6" customFormat="1" ht="15.75" x14ac:dyDescent="0.25">
      <c r="A2" s="195" t="s">
        <v>307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7"/>
    </row>
    <row r="3" spans="1:21" s="6" customFormat="1" ht="15.75" customHeight="1" x14ac:dyDescent="0.25">
      <c r="A3" s="195" t="s">
        <v>292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7"/>
    </row>
    <row r="4" spans="1:21" s="6" customFormat="1" ht="15.75" customHeight="1" thickBot="1" x14ac:dyDescent="0.3">
      <c r="A4" s="198" t="s">
        <v>145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200"/>
    </row>
    <row r="5" spans="1:21" s="6" customFormat="1" ht="12.75" customHeight="1" x14ac:dyDescent="0.25">
      <c r="A5" s="236"/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16"/>
      <c r="S5" s="16"/>
      <c r="T5" s="16"/>
      <c r="U5" s="16"/>
    </row>
    <row r="6" spans="1:21" x14ac:dyDescent="0.2">
      <c r="A6" s="56" t="s">
        <v>291</v>
      </c>
      <c r="B6" s="45"/>
      <c r="Q6" s="18"/>
    </row>
    <row r="7" spans="1:21" x14ac:dyDescent="0.2">
      <c r="A7" s="56" t="s">
        <v>261</v>
      </c>
      <c r="B7" s="45"/>
      <c r="Q7" s="18"/>
    </row>
    <row r="8" spans="1:21" x14ac:dyDescent="0.2">
      <c r="A8" s="56" t="s">
        <v>290</v>
      </c>
      <c r="B8" s="45"/>
      <c r="Q8" s="18"/>
    </row>
    <row r="9" spans="1:21" x14ac:dyDescent="0.2">
      <c r="A9" s="56" t="s">
        <v>270</v>
      </c>
      <c r="B9" s="45"/>
      <c r="Q9" s="18"/>
    </row>
    <row r="10" spans="1:21" ht="6.6" customHeight="1" x14ac:dyDescent="0.2">
      <c r="A10" s="45"/>
      <c r="B10" s="45"/>
      <c r="Q10" s="18"/>
    </row>
    <row r="11" spans="1:21" x14ac:dyDescent="0.2">
      <c r="A11" s="45"/>
      <c r="B11" s="45"/>
      <c r="Q11" s="18"/>
    </row>
    <row r="12" spans="1:21" x14ac:dyDescent="0.2">
      <c r="A12" s="228" t="s">
        <v>271</v>
      </c>
      <c r="B12" s="228"/>
      <c r="C12" s="228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</row>
    <row r="13" spans="1:21" s="8" customFormat="1" ht="12.75" customHeight="1" x14ac:dyDescent="0.2">
      <c r="A13" s="235" t="s">
        <v>15</v>
      </c>
      <c r="B13" s="211" t="s">
        <v>188</v>
      </c>
      <c r="C13" s="211" t="s">
        <v>16</v>
      </c>
      <c r="D13" s="206" t="s">
        <v>0</v>
      </c>
      <c r="E13" s="206" t="s">
        <v>17</v>
      </c>
      <c r="F13" s="206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 t="s">
        <v>10</v>
      </c>
      <c r="R13" s="206" t="s">
        <v>11</v>
      </c>
      <c r="S13" s="224" t="s">
        <v>12</v>
      </c>
      <c r="T13" s="224"/>
      <c r="U13" s="224"/>
    </row>
    <row r="14" spans="1:21" s="27" customFormat="1" ht="13.5" customHeight="1" x14ac:dyDescent="0.2">
      <c r="A14" s="235"/>
      <c r="B14" s="211"/>
      <c r="C14" s="211"/>
      <c r="D14" s="206"/>
      <c r="E14" s="13" t="s">
        <v>1</v>
      </c>
      <c r="F14" s="13" t="s">
        <v>2</v>
      </c>
      <c r="G14" s="13" t="s">
        <v>3</v>
      </c>
      <c r="H14" s="13" t="s">
        <v>4</v>
      </c>
      <c r="I14" s="13" t="s">
        <v>3</v>
      </c>
      <c r="J14" s="13" t="s">
        <v>5</v>
      </c>
      <c r="K14" s="13" t="s">
        <v>5</v>
      </c>
      <c r="L14" s="13" t="s">
        <v>4</v>
      </c>
      <c r="M14" s="13" t="s">
        <v>6</v>
      </c>
      <c r="N14" s="13" t="s">
        <v>7</v>
      </c>
      <c r="O14" s="13" t="s">
        <v>8</v>
      </c>
      <c r="P14" s="13" t="s">
        <v>9</v>
      </c>
      <c r="Q14" s="206"/>
      <c r="R14" s="206"/>
      <c r="S14" s="39" t="s">
        <v>28</v>
      </c>
      <c r="T14" s="39" t="s">
        <v>43</v>
      </c>
      <c r="U14" s="12" t="s">
        <v>13</v>
      </c>
    </row>
    <row r="15" spans="1:21" s="27" customFormat="1" ht="20.25" customHeight="1" x14ac:dyDescent="0.2">
      <c r="A15" s="237">
        <v>3.1</v>
      </c>
      <c r="B15" s="207" t="s">
        <v>235</v>
      </c>
      <c r="C15" s="211"/>
      <c r="D15" s="211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9"/>
      <c r="R15" s="205"/>
      <c r="S15" s="166">
        <v>31</v>
      </c>
      <c r="T15" s="167">
        <f>Presupuesto!G111</f>
        <v>16165</v>
      </c>
      <c r="U15" s="216">
        <f>Presupuesto!O111</f>
        <v>45240</v>
      </c>
    </row>
    <row r="16" spans="1:21" s="27" customFormat="1" ht="20.25" customHeight="1" x14ac:dyDescent="0.2">
      <c r="A16" s="237"/>
      <c r="B16" s="207"/>
      <c r="C16" s="211"/>
      <c r="D16" s="211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20"/>
      <c r="R16" s="215"/>
      <c r="S16" s="168">
        <v>5</v>
      </c>
      <c r="T16" s="169">
        <f>Presupuesto!K111</f>
        <v>18875</v>
      </c>
      <c r="U16" s="217"/>
    </row>
    <row r="17" spans="1:21" s="27" customFormat="1" ht="17.25" customHeight="1" x14ac:dyDescent="0.2">
      <c r="A17" s="237"/>
      <c r="B17" s="207"/>
      <c r="C17" s="211"/>
      <c r="D17" s="211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21"/>
      <c r="R17" s="204"/>
      <c r="S17" s="122">
        <v>1</v>
      </c>
      <c r="T17" s="170">
        <f>Presupuesto!N111</f>
        <v>10200</v>
      </c>
      <c r="U17" s="218"/>
    </row>
    <row r="18" spans="1:21" ht="30.6" customHeight="1" x14ac:dyDescent="0.2">
      <c r="A18" s="180" t="s">
        <v>167</v>
      </c>
      <c r="B18" s="181"/>
      <c r="C18" s="182" t="s">
        <v>211</v>
      </c>
      <c r="D18" s="55" t="s">
        <v>236</v>
      </c>
      <c r="E18" s="55" t="s">
        <v>14</v>
      </c>
      <c r="F18" s="55"/>
      <c r="G18" s="55"/>
      <c r="H18" s="55" t="s">
        <v>14</v>
      </c>
      <c r="I18" s="55"/>
      <c r="J18" s="55"/>
      <c r="K18" s="55" t="s">
        <v>14</v>
      </c>
      <c r="L18" s="55"/>
      <c r="M18" s="55"/>
      <c r="N18" s="55" t="s">
        <v>14</v>
      </c>
      <c r="O18" s="55"/>
      <c r="P18" s="55"/>
      <c r="Q18" s="55" t="s">
        <v>184</v>
      </c>
      <c r="R18" s="55" t="s">
        <v>122</v>
      </c>
      <c r="S18" s="55"/>
      <c r="T18" s="92"/>
      <c r="U18" s="55"/>
    </row>
    <row r="19" spans="1:21" ht="38.25" x14ac:dyDescent="0.2">
      <c r="A19" s="180" t="s">
        <v>168</v>
      </c>
      <c r="B19" s="175"/>
      <c r="C19" s="182" t="s">
        <v>211</v>
      </c>
      <c r="D19" s="53" t="s">
        <v>237</v>
      </c>
      <c r="E19" s="55" t="s">
        <v>14</v>
      </c>
      <c r="F19" s="55"/>
      <c r="G19" s="55"/>
      <c r="H19" s="55" t="s">
        <v>14</v>
      </c>
      <c r="I19" s="55"/>
      <c r="J19" s="55"/>
      <c r="K19" s="55" t="s">
        <v>14</v>
      </c>
      <c r="L19" s="55"/>
      <c r="M19" s="55"/>
      <c r="N19" s="55" t="s">
        <v>14</v>
      </c>
      <c r="O19" s="55"/>
      <c r="P19" s="55"/>
      <c r="Q19" s="55" t="s">
        <v>184</v>
      </c>
      <c r="R19" s="55" t="s">
        <v>122</v>
      </c>
      <c r="S19" s="85"/>
      <c r="T19" s="85"/>
      <c r="U19" s="91"/>
    </row>
    <row r="20" spans="1:21" ht="51.6" customHeight="1" x14ac:dyDescent="0.2">
      <c r="A20" s="180" t="s">
        <v>169</v>
      </c>
      <c r="B20" s="181"/>
      <c r="C20" s="182" t="s">
        <v>211</v>
      </c>
      <c r="D20" s="55" t="s">
        <v>238</v>
      </c>
      <c r="E20" s="55"/>
      <c r="F20" s="55" t="s">
        <v>14</v>
      </c>
      <c r="G20" s="55" t="s">
        <v>14</v>
      </c>
      <c r="H20" s="55" t="s">
        <v>14</v>
      </c>
      <c r="I20" s="55"/>
      <c r="J20" s="55"/>
      <c r="K20" s="55"/>
      <c r="L20" s="55"/>
      <c r="M20" s="55"/>
      <c r="N20" s="55"/>
      <c r="O20" s="55"/>
      <c r="P20" s="55"/>
      <c r="Q20" s="55" t="s">
        <v>152</v>
      </c>
      <c r="R20" s="55" t="s">
        <v>104</v>
      </c>
      <c r="S20" s="55"/>
      <c r="T20" s="92"/>
      <c r="U20" s="55"/>
    </row>
    <row r="21" spans="1:21" s="94" customFormat="1" ht="18.75" customHeight="1" x14ac:dyDescent="0.2">
      <c r="A21" s="238">
        <v>3.2</v>
      </c>
      <c r="B21" s="232" t="s">
        <v>272</v>
      </c>
      <c r="C21" s="211"/>
      <c r="D21" s="211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9"/>
      <c r="R21" s="205"/>
      <c r="S21" s="166">
        <v>31</v>
      </c>
      <c r="T21" s="167">
        <f>Presupuesto!G130</f>
        <v>7175</v>
      </c>
      <c r="U21" s="216">
        <f>Presupuesto!O130</f>
        <v>36850</v>
      </c>
    </row>
    <row r="22" spans="1:21" s="94" customFormat="1" ht="18.75" customHeight="1" x14ac:dyDescent="0.2">
      <c r="A22" s="239"/>
      <c r="B22" s="233"/>
      <c r="C22" s="211"/>
      <c r="D22" s="211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20"/>
      <c r="R22" s="215"/>
      <c r="S22" s="168">
        <v>5</v>
      </c>
      <c r="T22" s="169">
        <f>Presupuesto!K130</f>
        <v>19475</v>
      </c>
      <c r="U22" s="217"/>
    </row>
    <row r="23" spans="1:21" s="94" customFormat="1" ht="18.75" customHeight="1" x14ac:dyDescent="0.2">
      <c r="A23" s="240"/>
      <c r="B23" s="234"/>
      <c r="C23" s="211"/>
      <c r="D23" s="211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21"/>
      <c r="R23" s="204"/>
      <c r="S23" s="122">
        <v>1</v>
      </c>
      <c r="T23" s="170">
        <f>Presupuesto!N130</f>
        <v>10200</v>
      </c>
      <c r="U23" s="218"/>
    </row>
    <row r="24" spans="1:21" ht="66.75" customHeight="1" x14ac:dyDescent="0.2">
      <c r="A24" s="178" t="s">
        <v>37</v>
      </c>
      <c r="B24" s="183"/>
      <c r="C24" s="184" t="s">
        <v>211</v>
      </c>
      <c r="D24" s="55" t="s">
        <v>239</v>
      </c>
      <c r="E24" s="60"/>
      <c r="F24" s="60"/>
      <c r="G24" s="120" t="s">
        <v>32</v>
      </c>
      <c r="H24" s="120"/>
      <c r="I24" s="120"/>
      <c r="J24" s="120"/>
      <c r="K24" s="120" t="s">
        <v>32</v>
      </c>
      <c r="L24" s="120"/>
      <c r="M24" s="120"/>
      <c r="N24" s="120"/>
      <c r="O24" s="120"/>
      <c r="P24" s="120" t="s">
        <v>32</v>
      </c>
      <c r="Q24" s="53" t="s">
        <v>240</v>
      </c>
      <c r="R24" s="55" t="s">
        <v>154</v>
      </c>
      <c r="S24" s="101"/>
      <c r="T24" s="101"/>
      <c r="U24" s="101"/>
    </row>
    <row r="25" spans="1:21" ht="49.5" customHeight="1" x14ac:dyDescent="0.2">
      <c r="A25" s="178" t="s">
        <v>38</v>
      </c>
      <c r="B25" s="185"/>
      <c r="C25" s="184" t="s">
        <v>211</v>
      </c>
      <c r="D25" s="53" t="s">
        <v>241</v>
      </c>
      <c r="E25" s="55"/>
      <c r="F25" s="55"/>
      <c r="G25" s="55"/>
      <c r="H25" s="55" t="s">
        <v>32</v>
      </c>
      <c r="I25" s="120" t="s">
        <v>32</v>
      </c>
      <c r="J25" s="120" t="s">
        <v>32</v>
      </c>
      <c r="K25" s="120"/>
      <c r="L25" s="120" t="s">
        <v>32</v>
      </c>
      <c r="M25" s="120" t="s">
        <v>32</v>
      </c>
      <c r="N25" s="55" t="s">
        <v>32</v>
      </c>
      <c r="O25" s="55"/>
      <c r="P25" s="55"/>
      <c r="Q25" s="53" t="s">
        <v>240</v>
      </c>
      <c r="R25" s="55" t="s">
        <v>148</v>
      </c>
      <c r="S25" s="101"/>
      <c r="T25" s="101"/>
      <c r="U25" s="101"/>
    </row>
    <row r="26" spans="1:21" s="94" customFormat="1" ht="78" customHeight="1" x14ac:dyDescent="0.2">
      <c r="A26" s="178" t="s">
        <v>55</v>
      </c>
      <c r="B26" s="183"/>
      <c r="C26" s="184" t="s">
        <v>211</v>
      </c>
      <c r="D26" s="55" t="s">
        <v>242</v>
      </c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 t="s">
        <v>32</v>
      </c>
      <c r="P26" s="55" t="s">
        <v>32</v>
      </c>
      <c r="Q26" s="70" t="s">
        <v>218</v>
      </c>
      <c r="R26" s="55" t="s">
        <v>149</v>
      </c>
      <c r="S26" s="117"/>
      <c r="T26" s="117"/>
      <c r="U26" s="118"/>
    </row>
    <row r="27" spans="1:21" ht="69" customHeight="1" x14ac:dyDescent="0.2">
      <c r="A27" s="178" t="s">
        <v>245</v>
      </c>
      <c r="B27" s="183"/>
      <c r="C27" s="184" t="s">
        <v>211</v>
      </c>
      <c r="D27" s="96" t="s">
        <v>243</v>
      </c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 t="s">
        <v>32</v>
      </c>
      <c r="P27" s="96" t="s">
        <v>32</v>
      </c>
      <c r="Q27" s="70" t="s">
        <v>234</v>
      </c>
      <c r="R27" s="96" t="s">
        <v>244</v>
      </c>
      <c r="S27" s="96"/>
      <c r="T27" s="97"/>
      <c r="U27" s="96"/>
    </row>
    <row r="28" spans="1:21" ht="13.5" customHeight="1" x14ac:dyDescent="0.2">
      <c r="A28" s="238">
        <v>3.3</v>
      </c>
      <c r="B28" s="232" t="s">
        <v>273</v>
      </c>
      <c r="C28" s="211"/>
      <c r="D28" s="211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19"/>
      <c r="R28" s="205"/>
      <c r="S28" s="166">
        <v>31</v>
      </c>
      <c r="T28" s="167">
        <f>Presupuesto!G149</f>
        <v>7220</v>
      </c>
      <c r="U28" s="216">
        <f>Presupuesto!O149</f>
        <v>36295</v>
      </c>
    </row>
    <row r="29" spans="1:21" ht="13.5" customHeight="1" x14ac:dyDescent="0.2">
      <c r="A29" s="239"/>
      <c r="B29" s="233"/>
      <c r="C29" s="211"/>
      <c r="D29" s="211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20"/>
      <c r="R29" s="215"/>
      <c r="S29" s="168">
        <v>5</v>
      </c>
      <c r="T29" s="169">
        <f>Presupuesto!K149</f>
        <v>18875</v>
      </c>
      <c r="U29" s="217"/>
    </row>
    <row r="30" spans="1:21" ht="13.5" customHeight="1" x14ac:dyDescent="0.2">
      <c r="A30" s="240"/>
      <c r="B30" s="234"/>
      <c r="C30" s="211"/>
      <c r="D30" s="211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21"/>
      <c r="R30" s="204"/>
      <c r="S30" s="122">
        <v>1</v>
      </c>
      <c r="T30" s="170">
        <f>Presupuesto!N149</f>
        <v>10200</v>
      </c>
      <c r="U30" s="218"/>
    </row>
    <row r="31" spans="1:21" ht="51" x14ac:dyDescent="0.2">
      <c r="A31" s="116" t="s">
        <v>262</v>
      </c>
      <c r="B31" s="183"/>
      <c r="C31" s="184" t="s">
        <v>211</v>
      </c>
      <c r="D31" s="55" t="s">
        <v>247</v>
      </c>
      <c r="E31" s="60"/>
      <c r="F31" s="60"/>
      <c r="G31" s="120" t="s">
        <v>32</v>
      </c>
      <c r="H31" s="120"/>
      <c r="I31" s="120"/>
      <c r="J31" s="120"/>
      <c r="K31" s="120" t="s">
        <v>32</v>
      </c>
      <c r="L31" s="120"/>
      <c r="M31" s="120"/>
      <c r="N31" s="120"/>
      <c r="O31" s="120"/>
      <c r="P31" s="120" t="s">
        <v>32</v>
      </c>
      <c r="Q31" s="70" t="s">
        <v>180</v>
      </c>
      <c r="R31" s="55" t="s">
        <v>149</v>
      </c>
      <c r="S31" s="48"/>
      <c r="T31" s="48"/>
      <c r="U31" s="48"/>
    </row>
    <row r="32" spans="1:21" ht="51" x14ac:dyDescent="0.2">
      <c r="A32" s="116" t="s">
        <v>263</v>
      </c>
      <c r="B32" s="183"/>
      <c r="C32" s="184" t="s">
        <v>211</v>
      </c>
      <c r="D32" s="55" t="s">
        <v>246</v>
      </c>
      <c r="E32" s="55"/>
      <c r="F32" s="55"/>
      <c r="G32" s="120" t="s">
        <v>32</v>
      </c>
      <c r="H32" s="120" t="s">
        <v>32</v>
      </c>
      <c r="I32" s="120" t="s">
        <v>32</v>
      </c>
      <c r="J32" s="120" t="s">
        <v>32</v>
      </c>
      <c r="K32" s="120" t="s">
        <v>32</v>
      </c>
      <c r="L32" s="55" t="s">
        <v>32</v>
      </c>
      <c r="M32" s="55" t="s">
        <v>32</v>
      </c>
      <c r="N32" s="55" t="s">
        <v>32</v>
      </c>
      <c r="O32" s="60"/>
      <c r="P32" s="60"/>
      <c r="Q32" s="70" t="s">
        <v>180</v>
      </c>
      <c r="R32" s="55" t="s">
        <v>149</v>
      </c>
      <c r="S32" s="48"/>
      <c r="T32" s="48"/>
      <c r="U32" s="48"/>
    </row>
    <row r="33" spans="1:21" ht="51" x14ac:dyDescent="0.2">
      <c r="A33" s="116" t="s">
        <v>264</v>
      </c>
      <c r="B33" s="183"/>
      <c r="C33" s="184" t="s">
        <v>211</v>
      </c>
      <c r="D33" s="96" t="s">
        <v>266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55" t="s">
        <v>32</v>
      </c>
      <c r="P33" s="55" t="s">
        <v>32</v>
      </c>
      <c r="Q33" s="127" t="s">
        <v>185</v>
      </c>
      <c r="R33" s="96" t="s">
        <v>183</v>
      </c>
      <c r="S33" s="50"/>
      <c r="T33" s="50"/>
      <c r="U33" s="50"/>
    </row>
    <row r="34" spans="1:21" ht="63.75" x14ac:dyDescent="0.2">
      <c r="A34" s="116" t="s">
        <v>265</v>
      </c>
      <c r="B34" s="183"/>
      <c r="C34" s="184" t="s">
        <v>211</v>
      </c>
      <c r="D34" s="55" t="s">
        <v>243</v>
      </c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55"/>
      <c r="P34" s="55"/>
      <c r="Q34" s="70" t="s">
        <v>267</v>
      </c>
      <c r="R34" s="55" t="s">
        <v>268</v>
      </c>
      <c r="S34" s="48"/>
      <c r="T34" s="48"/>
      <c r="U34" s="48"/>
    </row>
  </sheetData>
  <mergeCells count="72">
    <mergeCell ref="P28:P30"/>
    <mergeCell ref="Q28:Q30"/>
    <mergeCell ref="R28:R30"/>
    <mergeCell ref="U28:U30"/>
    <mergeCell ref="K28:K30"/>
    <mergeCell ref="L28:L30"/>
    <mergeCell ref="M28:M30"/>
    <mergeCell ref="N28:N30"/>
    <mergeCell ref="O28:O30"/>
    <mergeCell ref="F28:F30"/>
    <mergeCell ref="G28:G30"/>
    <mergeCell ref="H28:H30"/>
    <mergeCell ref="I28:I30"/>
    <mergeCell ref="J28:J30"/>
    <mergeCell ref="A28:A30"/>
    <mergeCell ref="B28:B30"/>
    <mergeCell ref="C28:C30"/>
    <mergeCell ref="D28:D30"/>
    <mergeCell ref="E28:E30"/>
    <mergeCell ref="U21:U23"/>
    <mergeCell ref="N21:N23"/>
    <mergeCell ref="O21:O23"/>
    <mergeCell ref="P21:P23"/>
    <mergeCell ref="Q21:Q23"/>
    <mergeCell ref="R21:R23"/>
    <mergeCell ref="A21:A23"/>
    <mergeCell ref="B21:B23"/>
    <mergeCell ref="C21:C23"/>
    <mergeCell ref="D21:D23"/>
    <mergeCell ref="E21:E23"/>
    <mergeCell ref="F21:F23"/>
    <mergeCell ref="G21:G23"/>
    <mergeCell ref="H21:H23"/>
    <mergeCell ref="I21:I23"/>
    <mergeCell ref="J21:J23"/>
    <mergeCell ref="K21:K23"/>
    <mergeCell ref="L21:L23"/>
    <mergeCell ref="M21:M23"/>
    <mergeCell ref="P15:P17"/>
    <mergeCell ref="Q15:Q17"/>
    <mergeCell ref="R15:R17"/>
    <mergeCell ref="U15:U17"/>
    <mergeCell ref="K15:K17"/>
    <mergeCell ref="L15:L17"/>
    <mergeCell ref="M15:M17"/>
    <mergeCell ref="N15:N17"/>
    <mergeCell ref="O15:O17"/>
    <mergeCell ref="F15:F17"/>
    <mergeCell ref="G15:G17"/>
    <mergeCell ref="H15:H17"/>
    <mergeCell ref="I15:I17"/>
    <mergeCell ref="J15:J17"/>
    <mergeCell ref="A15:A17"/>
    <mergeCell ref="B15:B17"/>
    <mergeCell ref="C15:C17"/>
    <mergeCell ref="D15:D17"/>
    <mergeCell ref="E15:E17"/>
    <mergeCell ref="A1:U1"/>
    <mergeCell ref="A2:U2"/>
    <mergeCell ref="A3:U3"/>
    <mergeCell ref="A5:B5"/>
    <mergeCell ref="C5:Q5"/>
    <mergeCell ref="C13:C14"/>
    <mergeCell ref="D13:D14"/>
    <mergeCell ref="Q13:Q14"/>
    <mergeCell ref="A4:U4"/>
    <mergeCell ref="A13:A14"/>
    <mergeCell ref="E13:P13"/>
    <mergeCell ref="A12:U12"/>
    <mergeCell ref="S13:U13"/>
    <mergeCell ref="R13:R14"/>
    <mergeCell ref="B13:B14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scale="75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D26"/>
  <sheetViews>
    <sheetView zoomScale="80" zoomScaleNormal="80" workbookViewId="0">
      <selection sqref="A1:U1"/>
    </sheetView>
  </sheetViews>
  <sheetFormatPr baseColWidth="10" defaultRowHeight="12.75" x14ac:dyDescent="0.2"/>
  <cols>
    <col min="1" max="1" width="6.7109375" style="19" customWidth="1"/>
    <col min="2" max="2" width="23.28515625" style="17" customWidth="1"/>
    <col min="3" max="3" width="11.42578125" style="18"/>
    <col min="4" max="4" width="14.85546875" style="18" customWidth="1"/>
    <col min="5" max="16" width="2.5703125" style="18" customWidth="1"/>
    <col min="17" max="17" width="14.28515625" style="19" customWidth="1"/>
    <col min="18" max="18" width="15.42578125" style="18" customWidth="1"/>
    <col min="19" max="19" width="8.42578125" style="19" customWidth="1"/>
    <col min="20" max="21" width="11.28515625" style="19" bestFit="1" customWidth="1"/>
  </cols>
  <sheetData>
    <row r="1" spans="1:30" s="6" customFormat="1" ht="15.75" x14ac:dyDescent="0.25">
      <c r="A1" s="192" t="s">
        <v>293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4"/>
      <c r="AC1" s="135"/>
      <c r="AD1" s="136"/>
    </row>
    <row r="2" spans="1:30" s="6" customFormat="1" ht="15.75" x14ac:dyDescent="0.25">
      <c r="A2" s="195" t="s">
        <v>307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7"/>
      <c r="AC2" s="135"/>
      <c r="AD2" s="136"/>
    </row>
    <row r="3" spans="1:30" s="6" customFormat="1" ht="15.75" x14ac:dyDescent="0.25">
      <c r="A3" s="195" t="s">
        <v>292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7"/>
      <c r="V3" s="131"/>
      <c r="W3" s="132"/>
      <c r="AC3" s="135"/>
      <c r="AD3" s="136"/>
    </row>
    <row r="4" spans="1:30" s="6" customFormat="1" ht="16.5" thickBot="1" x14ac:dyDescent="0.3">
      <c r="A4" s="198" t="s">
        <v>145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200"/>
      <c r="V4" s="131"/>
      <c r="W4" s="132"/>
      <c r="AC4" s="135"/>
      <c r="AD4" s="136"/>
    </row>
    <row r="5" spans="1:30" s="6" customFormat="1" ht="15.75" x14ac:dyDescent="0.25">
      <c r="A5" s="156"/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31"/>
      <c r="W5" s="132"/>
      <c r="AC5" s="135"/>
      <c r="AD5" s="136"/>
    </row>
    <row r="6" spans="1:30" x14ac:dyDescent="0.2">
      <c r="A6" s="45" t="s">
        <v>41</v>
      </c>
      <c r="B6" s="45"/>
      <c r="Q6" s="18"/>
      <c r="V6" s="131"/>
      <c r="W6" s="132"/>
      <c r="AC6" s="137"/>
      <c r="AD6" s="138"/>
    </row>
    <row r="7" spans="1:30" x14ac:dyDescent="0.2">
      <c r="A7" s="45" t="s">
        <v>36</v>
      </c>
      <c r="B7" s="45"/>
      <c r="Q7" s="18"/>
      <c r="V7" s="131"/>
      <c r="W7" s="132"/>
      <c r="AC7" s="137"/>
      <c r="AD7" s="137"/>
    </row>
    <row r="8" spans="1:30" x14ac:dyDescent="0.2">
      <c r="A8" s="56" t="s">
        <v>269</v>
      </c>
      <c r="B8" s="45"/>
      <c r="Q8" s="18"/>
      <c r="V8" s="130"/>
      <c r="W8" s="133"/>
      <c r="AC8" s="137"/>
      <c r="AD8" s="137"/>
    </row>
    <row r="9" spans="1:30" x14ac:dyDescent="0.2">
      <c r="A9" s="56" t="s">
        <v>155</v>
      </c>
      <c r="B9" s="45"/>
      <c r="Q9" s="18"/>
      <c r="V9" s="130"/>
      <c r="W9" s="130"/>
      <c r="AC9" s="137"/>
      <c r="AD9" s="137"/>
    </row>
    <row r="10" spans="1:30" x14ac:dyDescent="0.2">
      <c r="A10" s="45"/>
      <c r="B10" s="45"/>
      <c r="Q10" s="18"/>
      <c r="V10" s="130"/>
      <c r="W10" s="130"/>
      <c r="AC10" s="137"/>
      <c r="AD10" s="137"/>
    </row>
    <row r="11" spans="1:30" x14ac:dyDescent="0.2">
      <c r="A11" s="45"/>
      <c r="B11" s="45"/>
      <c r="Q11" s="18"/>
      <c r="V11" s="130"/>
      <c r="W11" s="130"/>
      <c r="AC11" s="137"/>
      <c r="AD11" s="137"/>
    </row>
    <row r="12" spans="1:30" x14ac:dyDescent="0.2">
      <c r="A12" s="241" t="s">
        <v>151</v>
      </c>
      <c r="B12" s="242"/>
      <c r="C12" s="242"/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130"/>
      <c r="W12" s="133"/>
      <c r="X12" s="134"/>
      <c r="AC12" s="137"/>
      <c r="AD12" s="137"/>
    </row>
    <row r="13" spans="1:30" s="8" customFormat="1" ht="12.75" customHeight="1" x14ac:dyDescent="0.2">
      <c r="A13" s="235" t="s">
        <v>15</v>
      </c>
      <c r="B13" s="211" t="s">
        <v>188</v>
      </c>
      <c r="C13" s="211" t="s">
        <v>16</v>
      </c>
      <c r="D13" s="206" t="s">
        <v>0</v>
      </c>
      <c r="E13" s="206" t="s">
        <v>17</v>
      </c>
      <c r="F13" s="206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 t="s">
        <v>10</v>
      </c>
      <c r="R13" s="206" t="s">
        <v>11</v>
      </c>
      <c r="S13" s="224" t="s">
        <v>12</v>
      </c>
      <c r="T13" s="224"/>
      <c r="U13" s="224"/>
      <c r="V13" s="130"/>
      <c r="W13" s="130"/>
      <c r="AC13" s="15"/>
      <c r="AD13" s="138"/>
    </row>
    <row r="14" spans="1:30" s="27" customFormat="1" ht="38.25" x14ac:dyDescent="0.2">
      <c r="A14" s="235"/>
      <c r="B14" s="211"/>
      <c r="C14" s="211"/>
      <c r="D14" s="206"/>
      <c r="E14" s="13" t="s">
        <v>1</v>
      </c>
      <c r="F14" s="13" t="s">
        <v>2</v>
      </c>
      <c r="G14" s="13" t="s">
        <v>3</v>
      </c>
      <c r="H14" s="13" t="s">
        <v>4</v>
      </c>
      <c r="I14" s="13" t="s">
        <v>3</v>
      </c>
      <c r="J14" s="13" t="s">
        <v>5</v>
      </c>
      <c r="K14" s="13" t="s">
        <v>5</v>
      </c>
      <c r="L14" s="13" t="s">
        <v>4</v>
      </c>
      <c r="M14" s="13" t="s">
        <v>6</v>
      </c>
      <c r="N14" s="13" t="s">
        <v>7</v>
      </c>
      <c r="O14" s="13" t="s">
        <v>8</v>
      </c>
      <c r="P14" s="13" t="s">
        <v>9</v>
      </c>
      <c r="Q14" s="206"/>
      <c r="R14" s="206"/>
      <c r="S14" s="39" t="s">
        <v>28</v>
      </c>
      <c r="T14" s="39" t="s">
        <v>43</v>
      </c>
      <c r="U14" s="129" t="s">
        <v>13</v>
      </c>
      <c r="V14" s="130"/>
      <c r="W14" s="130"/>
    </row>
    <row r="15" spans="1:30" s="27" customFormat="1" ht="40.5" customHeight="1" x14ac:dyDescent="0.2">
      <c r="A15" s="243">
        <v>4.0999999999999996</v>
      </c>
      <c r="B15" s="232" t="s">
        <v>105</v>
      </c>
      <c r="C15" s="211"/>
      <c r="D15" s="211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9"/>
      <c r="R15" s="205"/>
      <c r="S15" s="166">
        <v>31</v>
      </c>
      <c r="T15" s="167">
        <f>Presupuesto!G170</f>
        <v>7645</v>
      </c>
      <c r="U15" s="216">
        <f>Presupuesto!O170</f>
        <v>37320</v>
      </c>
    </row>
    <row r="16" spans="1:30" s="27" customFormat="1" ht="40.5" customHeight="1" x14ac:dyDescent="0.2">
      <c r="A16" s="244"/>
      <c r="B16" s="233"/>
      <c r="C16" s="211"/>
      <c r="D16" s="211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20"/>
      <c r="R16" s="215"/>
      <c r="S16" s="168">
        <v>5</v>
      </c>
      <c r="T16" s="169">
        <f>Presupuesto!K170</f>
        <v>19475</v>
      </c>
      <c r="U16" s="217"/>
    </row>
    <row r="17" spans="1:21" s="27" customFormat="1" ht="40.5" customHeight="1" x14ac:dyDescent="0.2">
      <c r="A17" s="245"/>
      <c r="B17" s="234"/>
      <c r="C17" s="211"/>
      <c r="D17" s="211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21"/>
      <c r="R17" s="204"/>
      <c r="S17" s="122">
        <v>1</v>
      </c>
      <c r="T17" s="170">
        <f>Presupuesto!N170</f>
        <v>10200</v>
      </c>
      <c r="U17" s="218"/>
    </row>
    <row r="18" spans="1:21" ht="45" customHeight="1" x14ac:dyDescent="0.2">
      <c r="A18" s="176" t="s">
        <v>46</v>
      </c>
      <c r="B18" s="181"/>
      <c r="C18" s="187" t="s">
        <v>31</v>
      </c>
      <c r="D18" s="55" t="s">
        <v>33</v>
      </c>
      <c r="E18" s="55"/>
      <c r="F18" s="55" t="s">
        <v>32</v>
      </c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 t="s">
        <v>156</v>
      </c>
      <c r="R18" s="55" t="s">
        <v>34</v>
      </c>
      <c r="S18" s="55"/>
      <c r="T18" s="92"/>
      <c r="U18" s="55"/>
    </row>
    <row r="19" spans="1:21" ht="39.75" customHeight="1" x14ac:dyDescent="0.2">
      <c r="A19" s="176" t="s">
        <v>133</v>
      </c>
      <c r="B19" s="181"/>
      <c r="C19" s="187" t="s">
        <v>31</v>
      </c>
      <c r="D19" s="96" t="s">
        <v>294</v>
      </c>
      <c r="E19" s="55"/>
      <c r="F19" s="55"/>
      <c r="G19" s="55" t="s">
        <v>32</v>
      </c>
      <c r="H19" s="55" t="s">
        <v>32</v>
      </c>
      <c r="I19" s="55" t="s">
        <v>32</v>
      </c>
      <c r="J19" s="55" t="s">
        <v>32</v>
      </c>
      <c r="K19" s="55" t="s">
        <v>32</v>
      </c>
      <c r="L19" s="55" t="s">
        <v>32</v>
      </c>
      <c r="M19" s="55" t="s">
        <v>32</v>
      </c>
      <c r="N19" s="55" t="s">
        <v>32</v>
      </c>
      <c r="O19" s="55"/>
      <c r="P19" s="55"/>
      <c r="Q19" s="55" t="s">
        <v>296</v>
      </c>
      <c r="R19" s="55" t="s">
        <v>186</v>
      </c>
      <c r="S19" s="55"/>
      <c r="T19" s="92"/>
      <c r="U19" s="55"/>
    </row>
    <row r="20" spans="1:21" s="27" customFormat="1" ht="96" customHeight="1" x14ac:dyDescent="0.2">
      <c r="A20" s="176" t="s">
        <v>134</v>
      </c>
      <c r="B20" s="186"/>
      <c r="C20" s="187" t="s">
        <v>31</v>
      </c>
      <c r="D20" s="141" t="s">
        <v>295</v>
      </c>
      <c r="E20" s="140"/>
      <c r="F20" s="55" t="s">
        <v>32</v>
      </c>
      <c r="G20" s="55"/>
      <c r="H20" s="55" t="s">
        <v>32</v>
      </c>
      <c r="I20" s="55"/>
      <c r="J20" s="55" t="s">
        <v>32</v>
      </c>
      <c r="K20" s="55"/>
      <c r="L20" s="55" t="s">
        <v>32</v>
      </c>
      <c r="M20" s="139"/>
      <c r="N20" s="139"/>
      <c r="O20" s="105"/>
      <c r="P20" s="105"/>
      <c r="Q20" s="55" t="s">
        <v>187</v>
      </c>
      <c r="R20" s="55" t="s">
        <v>186</v>
      </c>
      <c r="S20" s="85" t="s">
        <v>141</v>
      </c>
      <c r="T20" s="85" t="s">
        <v>142</v>
      </c>
      <c r="U20" s="91">
        <v>53900</v>
      </c>
    </row>
    <row r="21" spans="1:21" ht="25.5" customHeight="1" x14ac:dyDescent="0.2">
      <c r="A21" s="243">
        <v>4.2</v>
      </c>
      <c r="B21" s="232" t="s">
        <v>274</v>
      </c>
      <c r="C21" s="211"/>
      <c r="D21" s="211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9"/>
      <c r="R21" s="205"/>
      <c r="S21" s="166">
        <v>31</v>
      </c>
      <c r="T21" s="167">
        <f>Presupuesto!G189</f>
        <v>16640</v>
      </c>
      <c r="U21" s="216">
        <f>Presupuesto!O189</f>
        <v>46315</v>
      </c>
    </row>
    <row r="22" spans="1:21" ht="25.5" customHeight="1" x14ac:dyDescent="0.2">
      <c r="A22" s="244"/>
      <c r="B22" s="233"/>
      <c r="C22" s="211"/>
      <c r="D22" s="211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20"/>
      <c r="R22" s="215"/>
      <c r="S22" s="168">
        <v>5</v>
      </c>
      <c r="T22" s="169">
        <f>Presupuesto!K189</f>
        <v>19475</v>
      </c>
      <c r="U22" s="217"/>
    </row>
    <row r="23" spans="1:21" ht="25.5" customHeight="1" x14ac:dyDescent="0.2">
      <c r="A23" s="245"/>
      <c r="B23" s="234"/>
      <c r="C23" s="211"/>
      <c r="D23" s="211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21"/>
      <c r="R23" s="204"/>
      <c r="S23" s="122">
        <v>1</v>
      </c>
      <c r="T23" s="170">
        <f>Presupuesto!N189</f>
        <v>10200</v>
      </c>
      <c r="U23" s="218"/>
    </row>
    <row r="24" spans="1:21" ht="68.25" customHeight="1" x14ac:dyDescent="0.2">
      <c r="A24" s="176" t="s">
        <v>254</v>
      </c>
      <c r="B24" s="175"/>
      <c r="C24" s="187" t="s">
        <v>211</v>
      </c>
      <c r="D24" s="57" t="s">
        <v>276</v>
      </c>
      <c r="E24" s="55" t="s">
        <v>32</v>
      </c>
      <c r="F24" s="55" t="s">
        <v>32</v>
      </c>
      <c r="G24" s="55" t="s">
        <v>32</v>
      </c>
      <c r="H24" s="55" t="s">
        <v>32</v>
      </c>
      <c r="I24" s="55" t="s">
        <v>32</v>
      </c>
      <c r="J24" s="55" t="s">
        <v>32</v>
      </c>
      <c r="K24" s="55" t="s">
        <v>32</v>
      </c>
      <c r="L24" s="55" t="s">
        <v>32</v>
      </c>
      <c r="M24" s="55" t="s">
        <v>32</v>
      </c>
      <c r="N24" s="55" t="s">
        <v>32</v>
      </c>
      <c r="O24" s="55" t="s">
        <v>32</v>
      </c>
      <c r="P24" s="55" t="s">
        <v>32</v>
      </c>
      <c r="Q24" s="55" t="s">
        <v>277</v>
      </c>
      <c r="R24" s="55"/>
      <c r="S24" s="85"/>
      <c r="T24" s="85"/>
      <c r="U24" s="91"/>
    </row>
    <row r="25" spans="1:21" ht="80.25" customHeight="1" x14ac:dyDescent="0.2">
      <c r="A25" s="176" t="s">
        <v>135</v>
      </c>
      <c r="B25" s="181"/>
      <c r="C25" s="187" t="s">
        <v>211</v>
      </c>
      <c r="D25" s="55" t="s">
        <v>275</v>
      </c>
      <c r="E25" s="55"/>
      <c r="F25" s="55"/>
      <c r="G25" s="55"/>
      <c r="H25" s="55" t="s">
        <v>32</v>
      </c>
      <c r="I25" s="55"/>
      <c r="J25" s="55" t="s">
        <v>32</v>
      </c>
      <c r="K25" s="55"/>
      <c r="L25" s="55"/>
      <c r="M25" s="55"/>
      <c r="N25" s="55" t="s">
        <v>32</v>
      </c>
      <c r="O25" s="55"/>
      <c r="P25" s="55"/>
      <c r="Q25" s="55" t="s">
        <v>278</v>
      </c>
      <c r="R25" s="55"/>
      <c r="S25" s="55"/>
      <c r="T25" s="92"/>
      <c r="U25" s="55"/>
    </row>
    <row r="26" spans="1:21" ht="66" customHeight="1" x14ac:dyDescent="0.2">
      <c r="A26" s="176" t="s">
        <v>136</v>
      </c>
      <c r="B26" s="179"/>
      <c r="C26" s="187" t="s">
        <v>211</v>
      </c>
      <c r="D26" s="106" t="s">
        <v>35</v>
      </c>
      <c r="E26" s="107"/>
      <c r="F26" s="55" t="s">
        <v>32</v>
      </c>
      <c r="G26" s="107"/>
      <c r="H26" s="55" t="s">
        <v>32</v>
      </c>
      <c r="I26" s="107"/>
      <c r="J26" s="55" t="s">
        <v>32</v>
      </c>
      <c r="K26" s="107"/>
      <c r="L26" s="55" t="s">
        <v>32</v>
      </c>
      <c r="M26" s="107"/>
      <c r="N26" s="55" t="s">
        <v>32</v>
      </c>
      <c r="O26" s="107"/>
      <c r="P26" s="107"/>
      <c r="Q26" s="107" t="s">
        <v>279</v>
      </c>
      <c r="R26" s="55" t="s">
        <v>186</v>
      </c>
      <c r="S26" s="55"/>
      <c r="T26" s="92"/>
      <c r="U26" s="55"/>
    </row>
  </sheetData>
  <mergeCells count="51">
    <mergeCell ref="U21:U23"/>
    <mergeCell ref="N21:N23"/>
    <mergeCell ref="O21:O23"/>
    <mergeCell ref="P21:P23"/>
    <mergeCell ref="Q21:Q23"/>
    <mergeCell ref="R21:R23"/>
    <mergeCell ref="A21:A23"/>
    <mergeCell ref="B21:B23"/>
    <mergeCell ref="C21:C23"/>
    <mergeCell ref="D21:D23"/>
    <mergeCell ref="E21:E23"/>
    <mergeCell ref="F21:F23"/>
    <mergeCell ref="G21:G23"/>
    <mergeCell ref="H21:H23"/>
    <mergeCell ref="I21:I23"/>
    <mergeCell ref="J21:J23"/>
    <mergeCell ref="K21:K23"/>
    <mergeCell ref="L21:L23"/>
    <mergeCell ref="M21:M23"/>
    <mergeCell ref="P15:P17"/>
    <mergeCell ref="Q15:Q17"/>
    <mergeCell ref="R15:R17"/>
    <mergeCell ref="U15:U17"/>
    <mergeCell ref="K15:K17"/>
    <mergeCell ref="L15:L17"/>
    <mergeCell ref="M15:M17"/>
    <mergeCell ref="N15:N17"/>
    <mergeCell ref="O15:O17"/>
    <mergeCell ref="F15:F17"/>
    <mergeCell ref="G15:G17"/>
    <mergeCell ref="H15:H17"/>
    <mergeCell ref="I15:I17"/>
    <mergeCell ref="J15:J17"/>
    <mergeCell ref="A15:A17"/>
    <mergeCell ref="B15:B17"/>
    <mergeCell ref="C15:C17"/>
    <mergeCell ref="D15:D17"/>
    <mergeCell ref="E15:E17"/>
    <mergeCell ref="A1:U1"/>
    <mergeCell ref="A2:U2"/>
    <mergeCell ref="A3:U3"/>
    <mergeCell ref="A12:U12"/>
    <mergeCell ref="R13:R14"/>
    <mergeCell ref="B13:B14"/>
    <mergeCell ref="C13:C14"/>
    <mergeCell ref="D13:D14"/>
    <mergeCell ref="Q13:Q14"/>
    <mergeCell ref="S13:U13"/>
    <mergeCell ref="A13:A14"/>
    <mergeCell ref="E13:P13"/>
    <mergeCell ref="A4:U4"/>
  </mergeCells>
  <phoneticPr fontId="0" type="noConversion"/>
  <printOptions horizontalCentered="1"/>
  <pageMargins left="0.25" right="0.25" top="0.75" bottom="0.75" header="0.3" footer="0.3"/>
  <pageSetup scale="75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28"/>
  <sheetViews>
    <sheetView zoomScale="80" zoomScaleNormal="80" workbookViewId="0">
      <selection activeCell="W1" sqref="W1"/>
    </sheetView>
  </sheetViews>
  <sheetFormatPr baseColWidth="10" defaultRowHeight="12.75" x14ac:dyDescent="0.2"/>
  <cols>
    <col min="1" max="1" width="6.7109375" style="19" customWidth="1"/>
    <col min="2" max="2" width="30.5703125" style="17" customWidth="1"/>
    <col min="3" max="3" width="11.42578125" style="18"/>
    <col min="4" max="4" width="22.7109375" style="18" customWidth="1"/>
    <col min="5" max="16" width="2.5703125" style="18" customWidth="1"/>
    <col min="17" max="17" width="17.42578125" style="19" customWidth="1"/>
    <col min="18" max="18" width="15.42578125" style="18" customWidth="1"/>
    <col min="19" max="19" width="8.42578125" style="19" customWidth="1"/>
    <col min="20" max="20" width="15.85546875" style="19" bestFit="1" customWidth="1"/>
    <col min="21" max="21" width="11.28515625" style="19" bestFit="1" customWidth="1"/>
  </cols>
  <sheetData>
    <row r="1" spans="1:21" s="6" customFormat="1" ht="15.75" x14ac:dyDescent="0.25">
      <c r="A1" s="192" t="s">
        <v>293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4"/>
    </row>
    <row r="2" spans="1:21" s="6" customFormat="1" ht="15.75" x14ac:dyDescent="0.25">
      <c r="A2" s="195" t="s">
        <v>307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7"/>
    </row>
    <row r="3" spans="1:21" s="6" customFormat="1" ht="15.75" customHeight="1" x14ac:dyDescent="0.25">
      <c r="A3" s="195" t="s">
        <v>292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7"/>
    </row>
    <row r="4" spans="1:21" s="6" customFormat="1" ht="15.75" customHeight="1" thickBot="1" x14ac:dyDescent="0.3">
      <c r="A4" s="198" t="s">
        <v>145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200"/>
    </row>
    <row r="5" spans="1:21" s="6" customFormat="1" ht="12.75" customHeight="1" x14ac:dyDescent="0.25">
      <c r="A5" s="236"/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16"/>
      <c r="S5" s="16"/>
      <c r="T5" s="16"/>
      <c r="U5" s="16"/>
    </row>
    <row r="6" spans="1:21" ht="28.5" customHeight="1" x14ac:dyDescent="0.2">
      <c r="A6" s="246" t="s">
        <v>44</v>
      </c>
      <c r="B6" s="246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</row>
    <row r="7" spans="1:21" x14ac:dyDescent="0.2">
      <c r="A7" s="248" t="s">
        <v>281</v>
      </c>
      <c r="B7" s="249"/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</row>
    <row r="8" spans="1:21" x14ac:dyDescent="0.2">
      <c r="A8" s="248" t="s">
        <v>282</v>
      </c>
      <c r="B8" s="249"/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247"/>
      <c r="Q8" s="247"/>
    </row>
    <row r="9" spans="1:21" x14ac:dyDescent="0.2">
      <c r="A9" s="250" t="s">
        <v>45</v>
      </c>
      <c r="B9" s="247"/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</row>
    <row r="10" spans="1:21" ht="29.25" customHeight="1" x14ac:dyDescent="0.2">
      <c r="A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1" ht="19.5" customHeight="1" x14ac:dyDescent="0.2">
      <c r="A11" s="228" t="s">
        <v>305</v>
      </c>
      <c r="B11" s="228"/>
      <c r="C11" s="228"/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</row>
    <row r="12" spans="1:21" s="8" customFormat="1" ht="12.75" customHeight="1" x14ac:dyDescent="0.2">
      <c r="A12" s="235" t="s">
        <v>15</v>
      </c>
      <c r="B12" s="211" t="s">
        <v>280</v>
      </c>
      <c r="C12" s="211" t="s">
        <v>16</v>
      </c>
      <c r="D12" s="206" t="s">
        <v>0</v>
      </c>
      <c r="E12" s="206" t="s">
        <v>17</v>
      </c>
      <c r="F12" s="206"/>
      <c r="G12" s="206"/>
      <c r="H12" s="206"/>
      <c r="I12" s="206"/>
      <c r="J12" s="206"/>
      <c r="K12" s="206"/>
      <c r="L12" s="206"/>
      <c r="M12" s="206"/>
      <c r="N12" s="206"/>
      <c r="O12" s="206"/>
      <c r="P12" s="206"/>
      <c r="Q12" s="206" t="s">
        <v>10</v>
      </c>
      <c r="R12" s="206" t="s">
        <v>11</v>
      </c>
      <c r="S12" s="224" t="s">
        <v>12</v>
      </c>
      <c r="T12" s="224"/>
      <c r="U12" s="224"/>
    </row>
    <row r="13" spans="1:21" s="27" customFormat="1" ht="13.5" customHeight="1" x14ac:dyDescent="0.2">
      <c r="A13" s="235"/>
      <c r="B13" s="211"/>
      <c r="C13" s="211"/>
      <c r="D13" s="206"/>
      <c r="E13" s="13" t="s">
        <v>1</v>
      </c>
      <c r="F13" s="13" t="s">
        <v>2</v>
      </c>
      <c r="G13" s="13" t="s">
        <v>3</v>
      </c>
      <c r="H13" s="13" t="s">
        <v>4</v>
      </c>
      <c r="I13" s="13" t="s">
        <v>3</v>
      </c>
      <c r="J13" s="13" t="s">
        <v>5</v>
      </c>
      <c r="K13" s="13" t="s">
        <v>5</v>
      </c>
      <c r="L13" s="13" t="s">
        <v>4</v>
      </c>
      <c r="M13" s="13" t="s">
        <v>6</v>
      </c>
      <c r="N13" s="13" t="s">
        <v>7</v>
      </c>
      <c r="O13" s="13" t="s">
        <v>8</v>
      </c>
      <c r="P13" s="13" t="s">
        <v>9</v>
      </c>
      <c r="Q13" s="206"/>
      <c r="R13" s="206"/>
      <c r="S13" s="39" t="s">
        <v>28</v>
      </c>
      <c r="T13" s="39" t="s">
        <v>43</v>
      </c>
      <c r="U13" s="12" t="s">
        <v>13</v>
      </c>
    </row>
    <row r="14" spans="1:21" s="142" customFormat="1" ht="23.25" customHeight="1" x14ac:dyDescent="0.2">
      <c r="A14" s="238">
        <v>5.0999999999999996</v>
      </c>
      <c r="B14" s="232" t="s">
        <v>283</v>
      </c>
      <c r="C14" s="211"/>
      <c r="D14" s="211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9"/>
      <c r="R14" s="205"/>
      <c r="S14" s="166">
        <v>31</v>
      </c>
      <c r="T14" s="167">
        <f>Presupuesto!G210</f>
        <v>4865</v>
      </c>
      <c r="U14" s="216">
        <f>Presupuesto!O210</f>
        <v>34540</v>
      </c>
    </row>
    <row r="15" spans="1:21" s="142" customFormat="1" ht="23.25" customHeight="1" x14ac:dyDescent="0.2">
      <c r="A15" s="239"/>
      <c r="B15" s="233"/>
      <c r="C15" s="211"/>
      <c r="D15" s="211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20"/>
      <c r="R15" s="215"/>
      <c r="S15" s="168">
        <v>5</v>
      </c>
      <c r="T15" s="169">
        <f>Presupuesto!K210</f>
        <v>19475</v>
      </c>
      <c r="U15" s="217"/>
    </row>
    <row r="16" spans="1:21" s="142" customFormat="1" ht="23.25" customHeight="1" x14ac:dyDescent="0.2">
      <c r="A16" s="240"/>
      <c r="B16" s="234"/>
      <c r="C16" s="211"/>
      <c r="D16" s="211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21"/>
      <c r="R16" s="204"/>
      <c r="S16" s="122">
        <v>1</v>
      </c>
      <c r="T16" s="170">
        <f>Presupuesto!N210</f>
        <v>10200</v>
      </c>
      <c r="U16" s="218"/>
    </row>
    <row r="17" spans="1:21" ht="36" x14ac:dyDescent="0.2">
      <c r="A17" s="116" t="s">
        <v>56</v>
      </c>
      <c r="B17" s="188"/>
      <c r="C17" s="158" t="s">
        <v>31</v>
      </c>
      <c r="D17" s="43" t="s">
        <v>40</v>
      </c>
      <c r="E17" s="25"/>
      <c r="F17" s="25"/>
      <c r="G17" s="25"/>
      <c r="H17" s="25"/>
      <c r="I17" s="25"/>
      <c r="J17" s="25" t="s">
        <v>32</v>
      </c>
      <c r="K17" s="25"/>
      <c r="L17" s="25"/>
      <c r="M17" s="25"/>
      <c r="N17" s="25"/>
      <c r="O17" s="25"/>
      <c r="P17" s="25"/>
      <c r="Q17" s="25" t="s">
        <v>285</v>
      </c>
      <c r="R17" s="25" t="s">
        <v>48</v>
      </c>
      <c r="S17" s="25"/>
      <c r="T17" s="26"/>
      <c r="U17" s="25"/>
    </row>
    <row r="18" spans="1:21" ht="42.6" customHeight="1" x14ac:dyDescent="0.2">
      <c r="A18" s="116" t="s">
        <v>57</v>
      </c>
      <c r="B18" s="189"/>
      <c r="C18" s="158" t="s">
        <v>31</v>
      </c>
      <c r="D18" s="55" t="s">
        <v>284</v>
      </c>
      <c r="E18" s="25"/>
      <c r="F18" s="25"/>
      <c r="G18" s="25"/>
      <c r="H18" s="25"/>
      <c r="I18" s="25"/>
      <c r="J18" s="25"/>
      <c r="K18" s="25" t="s">
        <v>32</v>
      </c>
      <c r="L18" s="25"/>
      <c r="M18" s="25"/>
      <c r="N18" s="25"/>
      <c r="O18" s="25"/>
      <c r="P18" s="25"/>
      <c r="Q18" s="25" t="s">
        <v>153</v>
      </c>
      <c r="R18" s="25" t="s">
        <v>286</v>
      </c>
      <c r="S18" s="25"/>
      <c r="T18" s="26"/>
      <c r="U18" s="25"/>
    </row>
    <row r="19" spans="1:21" ht="25.5" x14ac:dyDescent="0.2">
      <c r="A19" s="116" t="s">
        <v>68</v>
      </c>
      <c r="B19" s="189"/>
      <c r="C19" s="158" t="s">
        <v>31</v>
      </c>
      <c r="D19" s="55" t="s">
        <v>288</v>
      </c>
      <c r="E19" s="25"/>
      <c r="F19" s="25"/>
      <c r="G19" s="25"/>
      <c r="H19" s="25"/>
      <c r="I19" s="25"/>
      <c r="J19" s="25"/>
      <c r="K19" s="25"/>
      <c r="L19" s="25" t="s">
        <v>32</v>
      </c>
      <c r="M19" s="25"/>
      <c r="N19" s="25"/>
      <c r="O19" s="25"/>
      <c r="P19" s="25"/>
      <c r="Q19" s="25" t="s">
        <v>287</v>
      </c>
      <c r="R19" s="25" t="s">
        <v>289</v>
      </c>
      <c r="S19" s="25"/>
      <c r="T19" s="26"/>
      <c r="U19" s="25"/>
    </row>
    <row r="20" spans="1:21" s="2" customFormat="1" ht="19.5" customHeight="1" x14ac:dyDescent="0.2">
      <c r="A20" s="243">
        <v>5.2</v>
      </c>
      <c r="B20" s="232" t="s">
        <v>300</v>
      </c>
      <c r="C20" s="211"/>
      <c r="D20" s="211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219"/>
      <c r="R20" s="205"/>
      <c r="S20" s="166">
        <v>31</v>
      </c>
      <c r="T20" s="167">
        <f>Presupuesto!G229</f>
        <v>7165</v>
      </c>
      <c r="U20" s="216">
        <f>Presupuesto!O229</f>
        <v>36540</v>
      </c>
    </row>
    <row r="21" spans="1:21" s="2" customFormat="1" ht="19.5" customHeight="1" x14ac:dyDescent="0.2">
      <c r="A21" s="244"/>
      <c r="B21" s="233"/>
      <c r="C21" s="211"/>
      <c r="D21" s="211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20"/>
      <c r="R21" s="215"/>
      <c r="S21" s="168">
        <v>5</v>
      </c>
      <c r="T21" s="169">
        <f>Presupuesto!K229</f>
        <v>19175</v>
      </c>
      <c r="U21" s="217"/>
    </row>
    <row r="22" spans="1:21" s="2" customFormat="1" ht="19.5" customHeight="1" x14ac:dyDescent="0.2">
      <c r="A22" s="245"/>
      <c r="B22" s="234"/>
      <c r="C22" s="211"/>
      <c r="D22" s="211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21"/>
      <c r="R22" s="204"/>
      <c r="S22" s="122">
        <v>1</v>
      </c>
      <c r="T22" s="170">
        <f>Presupuesto!N229</f>
        <v>10200</v>
      </c>
      <c r="U22" s="218"/>
    </row>
    <row r="23" spans="1:21" s="2" customFormat="1" ht="51" customHeight="1" x14ac:dyDescent="0.2">
      <c r="A23" s="177" t="s">
        <v>132</v>
      </c>
      <c r="B23" s="181" t="s">
        <v>157</v>
      </c>
      <c r="C23" s="190" t="s">
        <v>31</v>
      </c>
      <c r="D23" s="55" t="s">
        <v>160</v>
      </c>
      <c r="E23" s="43"/>
      <c r="F23" s="43"/>
      <c r="G23" s="43"/>
      <c r="H23" s="43"/>
      <c r="I23" s="43"/>
      <c r="J23" s="43"/>
      <c r="K23" s="55"/>
      <c r="L23" s="55" t="s">
        <v>32</v>
      </c>
      <c r="M23" s="55"/>
      <c r="N23" s="55" t="s">
        <v>32</v>
      </c>
      <c r="O23" s="43"/>
      <c r="P23" s="55" t="s">
        <v>32</v>
      </c>
      <c r="Q23" s="55" t="s">
        <v>161</v>
      </c>
      <c r="R23" s="55" t="s">
        <v>163</v>
      </c>
      <c r="S23" s="43"/>
      <c r="T23" s="102"/>
      <c r="U23" s="43"/>
    </row>
    <row r="24" spans="1:21" s="2" customFormat="1" ht="43.5" customHeight="1" x14ac:dyDescent="0.2">
      <c r="A24" s="177" t="s">
        <v>137</v>
      </c>
      <c r="B24" s="181" t="s">
        <v>158</v>
      </c>
      <c r="C24" s="190" t="s">
        <v>31</v>
      </c>
      <c r="D24" s="55" t="s">
        <v>301</v>
      </c>
      <c r="E24" s="43"/>
      <c r="F24" s="43"/>
      <c r="G24" s="43"/>
      <c r="H24" s="43"/>
      <c r="I24" s="43"/>
      <c r="J24" s="43"/>
      <c r="K24" s="43"/>
      <c r="L24" s="55" t="s">
        <v>32</v>
      </c>
      <c r="M24" s="43"/>
      <c r="N24" s="55" t="s">
        <v>32</v>
      </c>
      <c r="O24" s="43"/>
      <c r="P24" s="55" t="s">
        <v>32</v>
      </c>
      <c r="Q24" s="55" t="s">
        <v>162</v>
      </c>
      <c r="R24" s="55" t="s">
        <v>303</v>
      </c>
      <c r="S24" s="43"/>
      <c r="T24" s="102"/>
      <c r="U24" s="43"/>
    </row>
    <row r="25" spans="1:21" s="15" customFormat="1" ht="38.25" x14ac:dyDescent="0.2">
      <c r="A25" s="185" t="s">
        <v>138</v>
      </c>
      <c r="B25" s="187" t="s">
        <v>159</v>
      </c>
      <c r="C25" s="187" t="s">
        <v>31</v>
      </c>
      <c r="D25" s="106" t="s">
        <v>302</v>
      </c>
      <c r="E25" s="104"/>
      <c r="F25" s="104"/>
      <c r="G25" s="104"/>
      <c r="H25" s="104"/>
      <c r="I25" s="104"/>
      <c r="J25" s="104"/>
      <c r="K25" s="104"/>
      <c r="L25" s="104" t="s">
        <v>32</v>
      </c>
      <c r="M25" s="104"/>
      <c r="N25" s="104" t="s">
        <v>32</v>
      </c>
      <c r="O25" s="104"/>
      <c r="P25" s="104" t="s">
        <v>32</v>
      </c>
      <c r="Q25" s="106" t="s">
        <v>161</v>
      </c>
      <c r="R25" s="106" t="s">
        <v>304</v>
      </c>
      <c r="S25" s="103"/>
      <c r="T25" s="103"/>
      <c r="U25" s="103"/>
    </row>
    <row r="26" spans="1:21" s="2" customFormat="1" ht="36" customHeight="1" x14ac:dyDescent="0.2">
      <c r="A26" s="22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1"/>
      <c r="U26" s="20"/>
    </row>
    <row r="27" spans="1:21" s="2" customFormat="1" ht="36" customHeight="1" x14ac:dyDescent="0.2">
      <c r="A27" s="22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1"/>
      <c r="U27" s="20"/>
    </row>
    <row r="28" spans="1:21" x14ac:dyDescent="0.2"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</row>
  </sheetData>
  <mergeCells count="59">
    <mergeCell ref="R20:R22"/>
    <mergeCell ref="U20:U22"/>
    <mergeCell ref="A20:A22"/>
    <mergeCell ref="B20:B22"/>
    <mergeCell ref="C20:C22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O14:O16"/>
    <mergeCell ref="P14:P16"/>
    <mergeCell ref="Q14:Q16"/>
    <mergeCell ref="M20:M22"/>
    <mergeCell ref="N20:N22"/>
    <mergeCell ref="O20:O22"/>
    <mergeCell ref="P20:P22"/>
    <mergeCell ref="Q20:Q22"/>
    <mergeCell ref="R14:R16"/>
    <mergeCell ref="U14:U16"/>
    <mergeCell ref="A14:A16"/>
    <mergeCell ref="B14:B16"/>
    <mergeCell ref="C14:C16"/>
    <mergeCell ref="D14:D16"/>
    <mergeCell ref="E14:E16"/>
    <mergeCell ref="F14:F16"/>
    <mergeCell ref="G14:G16"/>
    <mergeCell ref="H14:H16"/>
    <mergeCell ref="I14:I16"/>
    <mergeCell ref="J14:J16"/>
    <mergeCell ref="K14:K16"/>
    <mergeCell ref="L14:L16"/>
    <mergeCell ref="M14:M16"/>
    <mergeCell ref="N14:N16"/>
    <mergeCell ref="A1:U1"/>
    <mergeCell ref="A2:U2"/>
    <mergeCell ref="A3:U3"/>
    <mergeCell ref="A5:B5"/>
    <mergeCell ref="C5:Q5"/>
    <mergeCell ref="A4:U4"/>
    <mergeCell ref="A6:U6"/>
    <mergeCell ref="C8:Q8"/>
    <mergeCell ref="C7:Q7"/>
    <mergeCell ref="A8:B8"/>
    <mergeCell ref="Q12:Q13"/>
    <mergeCell ref="A12:A13"/>
    <mergeCell ref="E12:P12"/>
    <mergeCell ref="A7:B7"/>
    <mergeCell ref="A9:U9"/>
    <mergeCell ref="A11:U11"/>
    <mergeCell ref="D12:D13"/>
    <mergeCell ref="R12:R13"/>
    <mergeCell ref="B12:B13"/>
    <mergeCell ref="C12:C13"/>
    <mergeCell ref="S12:U12"/>
  </mergeCells>
  <phoneticPr fontId="0" type="noConversion"/>
  <printOptions horizontalCentered="1"/>
  <pageMargins left="0.39370078740157483" right="0.39370078740157483" top="0.59055118110236227" bottom="0.19685039370078741" header="0" footer="0"/>
  <pageSetup scale="75" orientation="landscape" horizontalDpi="300" verticalDpi="300" r:id="rId1"/>
  <headerFooter alignWithMargins="0"/>
  <rowBreaks count="1" manualBreakCount="1">
    <brk id="1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288"/>
  <sheetViews>
    <sheetView tabSelected="1" workbookViewId="0">
      <selection activeCell="I9" sqref="I9"/>
    </sheetView>
  </sheetViews>
  <sheetFormatPr baseColWidth="10" defaultRowHeight="12.75" x14ac:dyDescent="0.2"/>
  <cols>
    <col min="1" max="1" width="39.42578125" customWidth="1"/>
    <col min="2" max="2" width="14" style="41" customWidth="1"/>
    <col min="3" max="3" width="12.85546875" customWidth="1"/>
    <col min="5" max="6" width="9.140625" customWidth="1"/>
    <col min="7" max="7" width="10" customWidth="1"/>
    <col min="8" max="9" width="8" customWidth="1"/>
    <col min="10" max="10" width="8.42578125" customWidth="1"/>
    <col min="11" max="11" width="10.140625" customWidth="1"/>
    <col min="12" max="12" width="10.85546875" customWidth="1"/>
    <col min="13" max="13" width="9.28515625" customWidth="1"/>
    <col min="14" max="14" width="9.7109375" customWidth="1"/>
  </cols>
  <sheetData>
    <row r="1" spans="1:22" ht="15.75" x14ac:dyDescent="0.2">
      <c r="A1" s="278" t="s">
        <v>42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47"/>
      <c r="Q1" s="47"/>
      <c r="R1" s="47"/>
      <c r="S1" s="47"/>
      <c r="T1" s="47"/>
      <c r="U1" s="2"/>
      <c r="V1" s="2"/>
    </row>
    <row r="2" spans="1:22" ht="15.75" x14ac:dyDescent="0.2">
      <c r="A2" s="278" t="s">
        <v>307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47"/>
      <c r="Q2" s="47"/>
      <c r="R2" s="47"/>
      <c r="S2" s="47"/>
      <c r="T2" s="47"/>
      <c r="U2" s="2"/>
      <c r="V2" s="2"/>
    </row>
    <row r="3" spans="1:22" ht="15.75" x14ac:dyDescent="0.2">
      <c r="A3" s="279" t="s">
        <v>147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46"/>
      <c r="Q3" s="46"/>
      <c r="R3" s="46"/>
      <c r="S3" s="46"/>
      <c r="T3" s="46"/>
      <c r="U3" s="2"/>
      <c r="V3" s="2"/>
    </row>
    <row r="5" spans="1:22" ht="25.5" x14ac:dyDescent="0.2">
      <c r="A5" s="11" t="s">
        <v>20</v>
      </c>
      <c r="B5" s="11" t="s">
        <v>22</v>
      </c>
      <c r="C5" s="40" t="s">
        <v>29</v>
      </c>
      <c r="D5" s="11" t="s">
        <v>21</v>
      </c>
      <c r="E5" s="287" t="s">
        <v>59</v>
      </c>
      <c r="F5" s="287"/>
      <c r="G5" s="287"/>
      <c r="H5" s="285" t="s">
        <v>123</v>
      </c>
      <c r="I5" s="287" t="s">
        <v>60</v>
      </c>
      <c r="J5" s="287"/>
      <c r="K5" s="287"/>
      <c r="L5" s="287" t="s">
        <v>61</v>
      </c>
      <c r="M5" s="287"/>
      <c r="N5" s="287"/>
      <c r="O5" s="285" t="s">
        <v>13</v>
      </c>
    </row>
    <row r="6" spans="1:22" ht="25.5" x14ac:dyDescent="0.2">
      <c r="A6" s="11"/>
      <c r="B6" s="11"/>
      <c r="C6" s="11"/>
      <c r="D6" s="11"/>
      <c r="E6" s="62" t="s">
        <v>23</v>
      </c>
      <c r="F6" s="62" t="s">
        <v>24</v>
      </c>
      <c r="G6" s="62" t="s">
        <v>58</v>
      </c>
      <c r="H6" s="286"/>
      <c r="I6" s="62" t="s">
        <v>23</v>
      </c>
      <c r="J6" s="62" t="s">
        <v>24</v>
      </c>
      <c r="K6" s="62" t="s">
        <v>58</v>
      </c>
      <c r="L6" s="62" t="s">
        <v>23</v>
      </c>
      <c r="M6" s="62" t="s">
        <v>24</v>
      </c>
      <c r="N6" s="62" t="s">
        <v>58</v>
      </c>
      <c r="O6" s="286"/>
    </row>
    <row r="7" spans="1:22" ht="13.5" thickBot="1" x14ac:dyDescent="0.25">
      <c r="A7" s="28"/>
      <c r="B7" s="42"/>
      <c r="C7" s="28"/>
      <c r="D7" s="28"/>
      <c r="E7" s="28"/>
      <c r="F7" s="28"/>
      <c r="G7" s="28"/>
      <c r="H7" s="28"/>
      <c r="I7" s="3"/>
      <c r="J7" s="3"/>
      <c r="K7" s="3"/>
      <c r="L7" s="3"/>
      <c r="M7" s="3"/>
      <c r="N7" s="3"/>
      <c r="O7" s="3"/>
    </row>
    <row r="8" spans="1:22" ht="19.5" thickBot="1" x14ac:dyDescent="0.35">
      <c r="A8" s="253" t="s">
        <v>297</v>
      </c>
      <c r="B8" s="254"/>
      <c r="C8" s="255"/>
      <c r="D8" s="255"/>
      <c r="E8" s="255"/>
      <c r="F8" s="255"/>
      <c r="G8" s="255"/>
      <c r="H8" s="256"/>
      <c r="I8" s="29"/>
      <c r="J8" s="3"/>
      <c r="K8" s="3"/>
      <c r="L8" s="3"/>
      <c r="M8" s="3"/>
      <c r="N8" s="3"/>
      <c r="O8" s="3"/>
    </row>
    <row r="9" spans="1:22" ht="62.25" customHeight="1" thickBot="1" x14ac:dyDescent="0.35">
      <c r="A9" s="257" t="str">
        <f>'Protección y control'!A11:U11</f>
        <v>Objetivo 1. Garantizar la integridad del ecosistema por medio del Control y Vigilancia y la accion inmediata en casos de intervenciones ilegales y amenazas a la integridad del área especialmente en puntos criticos, enderezando procesos legales cuando lo amerite.</v>
      </c>
      <c r="B9" s="258"/>
      <c r="C9" s="259"/>
      <c r="D9" s="260"/>
      <c r="E9" s="72"/>
      <c r="F9" s="73"/>
      <c r="G9" s="73"/>
      <c r="H9" s="73"/>
      <c r="I9" s="29"/>
      <c r="J9" s="3"/>
      <c r="K9" s="3"/>
      <c r="L9" s="3"/>
      <c r="M9" s="3"/>
      <c r="N9" s="3"/>
      <c r="O9" s="3"/>
    </row>
    <row r="10" spans="1:22" ht="19.5" thickBot="1" x14ac:dyDescent="0.35">
      <c r="A10" s="30"/>
      <c r="B10" s="76"/>
      <c r="C10" s="33"/>
      <c r="D10" s="31"/>
      <c r="E10" s="3"/>
      <c r="F10" s="71"/>
      <c r="G10" s="81"/>
      <c r="H10" s="71"/>
      <c r="I10" s="29"/>
      <c r="J10" s="3"/>
      <c r="K10" s="28"/>
      <c r="L10" s="3"/>
      <c r="M10" s="3"/>
      <c r="N10" s="28"/>
      <c r="O10" s="28"/>
    </row>
    <row r="11" spans="1:22" ht="42.6" customHeight="1" thickBot="1" x14ac:dyDescent="0.35">
      <c r="A11" s="261" t="str">
        <f>'Protección y control'!B14</f>
        <v>Se conserva la flora y fauna del área  a traves de la realizacion de patrullajes de control y vigilancia y acciones que eviten la deforestacion en coordinacion con CONAP, Ejercito, DIPRONA y Municipalidad</v>
      </c>
      <c r="B11" s="262"/>
      <c r="C11" s="267"/>
      <c r="D11" s="265" t="s">
        <v>25</v>
      </c>
      <c r="E11" s="265"/>
      <c r="F11" s="79"/>
      <c r="G11" s="83">
        <f>SUM(G12:G29)</f>
        <v>14530</v>
      </c>
      <c r="H11" s="80"/>
      <c r="I11" s="29"/>
      <c r="J11" s="36"/>
      <c r="K11" s="83">
        <f>SUM(K12:K29)</f>
        <v>19475</v>
      </c>
      <c r="L11" s="29"/>
      <c r="M11" s="36"/>
      <c r="N11" s="83">
        <f>SUM(N12:N29)</f>
        <v>10200</v>
      </c>
      <c r="O11" s="83">
        <f>SUM(O12:O29)</f>
        <v>44205</v>
      </c>
    </row>
    <row r="12" spans="1:22" ht="14.25" customHeight="1" x14ac:dyDescent="0.2">
      <c r="A12" s="49" t="s">
        <v>62</v>
      </c>
      <c r="B12" s="38"/>
      <c r="C12" s="61" t="s">
        <v>118</v>
      </c>
      <c r="D12" s="3"/>
      <c r="E12" s="3">
        <v>1</v>
      </c>
      <c r="F12" s="66">
        <v>4715</v>
      </c>
      <c r="G12" s="82">
        <f t="shared" ref="G12:G29" si="0">F12*E12</f>
        <v>4715</v>
      </c>
      <c r="H12" s="64">
        <v>31</v>
      </c>
      <c r="I12" s="66">
        <v>0</v>
      </c>
      <c r="J12" s="66">
        <v>0</v>
      </c>
      <c r="K12" s="82">
        <f>J12*I12</f>
        <v>0</v>
      </c>
      <c r="L12" s="66">
        <v>0</v>
      </c>
      <c r="M12" s="66">
        <v>0</v>
      </c>
      <c r="N12" s="82">
        <f>M12*L12</f>
        <v>0</v>
      </c>
      <c r="O12" s="82">
        <f>G12+K12+N12</f>
        <v>4715</v>
      </c>
    </row>
    <row r="13" spans="1:22" ht="14.25" customHeight="1" x14ac:dyDescent="0.2">
      <c r="A13" s="48" t="s">
        <v>287</v>
      </c>
      <c r="B13" s="38"/>
      <c r="C13" s="164" t="s">
        <v>118</v>
      </c>
      <c r="D13" s="3"/>
      <c r="E13" s="3">
        <v>0</v>
      </c>
      <c r="F13" s="66">
        <v>0</v>
      </c>
      <c r="G13" s="66">
        <f t="shared" si="0"/>
        <v>0</v>
      </c>
      <c r="H13" s="64">
        <v>5</v>
      </c>
      <c r="I13" s="66">
        <v>1</v>
      </c>
      <c r="J13" s="66">
        <v>1875</v>
      </c>
      <c r="K13" s="66">
        <f t="shared" ref="K13:K29" si="1">J13*I13</f>
        <v>1875</v>
      </c>
      <c r="L13" s="66">
        <v>0</v>
      </c>
      <c r="M13" s="66">
        <v>0</v>
      </c>
      <c r="N13" s="66">
        <f t="shared" ref="N13:N29" si="2">M13*L13</f>
        <v>0</v>
      </c>
      <c r="O13" s="66">
        <f t="shared" ref="O13:O29" si="3">G13+K13+N13</f>
        <v>1875</v>
      </c>
    </row>
    <row r="14" spans="1:22" ht="15.75" customHeight="1" x14ac:dyDescent="0.2">
      <c r="A14" s="48" t="s">
        <v>63</v>
      </c>
      <c r="B14" s="38"/>
      <c r="C14" s="164" t="s">
        <v>118</v>
      </c>
      <c r="D14" s="3"/>
      <c r="E14" s="3"/>
      <c r="F14" s="66">
        <v>0</v>
      </c>
      <c r="G14" s="66">
        <f t="shared" si="0"/>
        <v>0</v>
      </c>
      <c r="H14" s="64">
        <v>1</v>
      </c>
      <c r="I14" s="66"/>
      <c r="J14" s="66">
        <v>0</v>
      </c>
      <c r="K14" s="66">
        <v>0</v>
      </c>
      <c r="L14" s="66">
        <v>3</v>
      </c>
      <c r="M14" s="66">
        <v>3400</v>
      </c>
      <c r="N14" s="66">
        <f t="shared" si="2"/>
        <v>10200</v>
      </c>
      <c r="O14" s="66">
        <f t="shared" si="3"/>
        <v>10200</v>
      </c>
    </row>
    <row r="15" spans="1:22" ht="13.5" customHeight="1" x14ac:dyDescent="0.2">
      <c r="A15" s="48" t="s">
        <v>64</v>
      </c>
      <c r="B15" s="38"/>
      <c r="C15" s="164" t="s">
        <v>118</v>
      </c>
      <c r="D15" s="3"/>
      <c r="E15" s="3"/>
      <c r="F15" s="66">
        <v>0</v>
      </c>
      <c r="G15" s="66">
        <f t="shared" si="0"/>
        <v>0</v>
      </c>
      <c r="H15" s="64">
        <v>5</v>
      </c>
      <c r="I15" s="66">
        <v>4</v>
      </c>
      <c r="J15" s="66">
        <v>3400</v>
      </c>
      <c r="K15" s="66">
        <f t="shared" si="1"/>
        <v>13600</v>
      </c>
      <c r="L15" s="66">
        <v>0</v>
      </c>
      <c r="M15" s="66">
        <v>0</v>
      </c>
      <c r="N15" s="66">
        <f t="shared" si="2"/>
        <v>0</v>
      </c>
      <c r="O15" s="66">
        <f t="shared" si="3"/>
        <v>13600</v>
      </c>
    </row>
    <row r="16" spans="1:22" x14ac:dyDescent="0.2">
      <c r="A16" s="48" t="s">
        <v>306</v>
      </c>
      <c r="B16" s="38"/>
      <c r="C16" s="164" t="s">
        <v>118</v>
      </c>
      <c r="D16" s="3"/>
      <c r="E16" s="3">
        <v>0</v>
      </c>
      <c r="F16" s="66">
        <v>0</v>
      </c>
      <c r="G16" s="66">
        <f t="shared" si="0"/>
        <v>0</v>
      </c>
      <c r="H16" s="64">
        <v>5</v>
      </c>
      <c r="I16" s="66">
        <v>1</v>
      </c>
      <c r="J16" s="66">
        <v>3400</v>
      </c>
      <c r="K16" s="66">
        <f t="shared" si="1"/>
        <v>3400</v>
      </c>
      <c r="L16" s="66">
        <v>0</v>
      </c>
      <c r="M16" s="66">
        <v>0</v>
      </c>
      <c r="N16" s="66">
        <v>0</v>
      </c>
      <c r="O16" s="66">
        <f t="shared" si="3"/>
        <v>3400</v>
      </c>
    </row>
    <row r="17" spans="1:15" x14ac:dyDescent="0.2">
      <c r="A17" s="119" t="s">
        <v>140</v>
      </c>
      <c r="B17" s="38"/>
      <c r="C17" s="164" t="s">
        <v>119</v>
      </c>
      <c r="D17" s="3"/>
      <c r="E17" s="3">
        <v>6</v>
      </c>
      <c r="F17" s="66">
        <v>500</v>
      </c>
      <c r="G17" s="66">
        <f t="shared" si="0"/>
        <v>3000</v>
      </c>
      <c r="H17" s="64">
        <v>31</v>
      </c>
      <c r="I17" s="66">
        <v>0</v>
      </c>
      <c r="J17" s="66">
        <v>0</v>
      </c>
      <c r="K17" s="66">
        <f t="shared" si="1"/>
        <v>0</v>
      </c>
      <c r="L17" s="66"/>
      <c r="M17" s="66"/>
      <c r="N17" s="66">
        <f t="shared" si="2"/>
        <v>0</v>
      </c>
      <c r="O17" s="66">
        <f t="shared" si="3"/>
        <v>3000</v>
      </c>
    </row>
    <row r="18" spans="1:15" ht="25.5" x14ac:dyDescent="0.2">
      <c r="A18" s="60" t="s">
        <v>109</v>
      </c>
      <c r="B18" s="38"/>
      <c r="C18" s="164" t="s">
        <v>119</v>
      </c>
      <c r="D18" s="3"/>
      <c r="E18" s="3">
        <v>14</v>
      </c>
      <c r="F18" s="66">
        <v>35</v>
      </c>
      <c r="G18" s="66">
        <f t="shared" si="0"/>
        <v>490</v>
      </c>
      <c r="H18" s="64">
        <v>31</v>
      </c>
      <c r="I18" s="66">
        <v>0</v>
      </c>
      <c r="J18" s="66">
        <v>0</v>
      </c>
      <c r="K18" s="66">
        <f t="shared" si="1"/>
        <v>0</v>
      </c>
      <c r="L18" s="66">
        <v>0</v>
      </c>
      <c r="M18" s="66">
        <v>0</v>
      </c>
      <c r="N18" s="66">
        <f t="shared" si="2"/>
        <v>0</v>
      </c>
      <c r="O18" s="66">
        <f t="shared" si="3"/>
        <v>490</v>
      </c>
    </row>
    <row r="19" spans="1:15" x14ac:dyDescent="0.2">
      <c r="A19" s="52" t="s">
        <v>106</v>
      </c>
      <c r="B19" s="38"/>
      <c r="C19" s="48" t="s">
        <v>118</v>
      </c>
      <c r="D19" s="3"/>
      <c r="E19" s="3">
        <v>2</v>
      </c>
      <c r="F19" s="66">
        <v>1500</v>
      </c>
      <c r="G19" s="66">
        <f t="shared" si="0"/>
        <v>3000</v>
      </c>
      <c r="H19" s="64">
        <v>31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f t="shared" si="2"/>
        <v>0</v>
      </c>
      <c r="O19" s="66">
        <f t="shared" si="3"/>
        <v>3000</v>
      </c>
    </row>
    <row r="20" spans="1:15" x14ac:dyDescent="0.2">
      <c r="A20" s="52" t="s">
        <v>107</v>
      </c>
      <c r="B20" s="38"/>
      <c r="C20" s="48" t="s">
        <v>118</v>
      </c>
      <c r="D20" s="3"/>
      <c r="E20" s="3">
        <v>0</v>
      </c>
      <c r="F20" s="66">
        <v>0</v>
      </c>
      <c r="G20" s="66">
        <f t="shared" si="0"/>
        <v>0</v>
      </c>
      <c r="H20" s="64"/>
      <c r="I20" s="66">
        <v>0</v>
      </c>
      <c r="J20" s="66">
        <v>0</v>
      </c>
      <c r="K20" s="66">
        <f t="shared" si="1"/>
        <v>0</v>
      </c>
      <c r="L20" s="66">
        <v>0</v>
      </c>
      <c r="M20" s="66">
        <v>0</v>
      </c>
      <c r="N20" s="66">
        <f t="shared" si="2"/>
        <v>0</v>
      </c>
      <c r="O20" s="66">
        <f t="shared" si="3"/>
        <v>0</v>
      </c>
    </row>
    <row r="21" spans="1:15" ht="12.75" customHeight="1" x14ac:dyDescent="0.2">
      <c r="A21" s="52" t="s">
        <v>108</v>
      </c>
      <c r="B21" s="38"/>
      <c r="C21" s="48" t="s">
        <v>118</v>
      </c>
      <c r="D21" s="3"/>
      <c r="E21" s="3">
        <v>0</v>
      </c>
      <c r="F21" s="66">
        <v>0</v>
      </c>
      <c r="G21" s="66">
        <f t="shared" si="0"/>
        <v>0</v>
      </c>
      <c r="H21" s="64"/>
      <c r="I21" s="66">
        <v>0</v>
      </c>
      <c r="J21" s="66">
        <v>0</v>
      </c>
      <c r="K21" s="66">
        <f t="shared" si="1"/>
        <v>0</v>
      </c>
      <c r="L21" s="66">
        <v>0</v>
      </c>
      <c r="M21" s="66">
        <v>0</v>
      </c>
      <c r="N21" s="66">
        <f t="shared" si="2"/>
        <v>0</v>
      </c>
      <c r="O21" s="66">
        <f t="shared" si="3"/>
        <v>0</v>
      </c>
    </row>
    <row r="22" spans="1:15" ht="12.75" customHeight="1" x14ac:dyDescent="0.2">
      <c r="A22" s="52" t="s">
        <v>110</v>
      </c>
      <c r="B22" s="38"/>
      <c r="C22" s="48" t="s">
        <v>118</v>
      </c>
      <c r="D22" s="3"/>
      <c r="E22" s="3">
        <v>0</v>
      </c>
      <c r="F22" s="66">
        <v>0</v>
      </c>
      <c r="G22" s="66">
        <f t="shared" si="0"/>
        <v>0</v>
      </c>
      <c r="H22" s="64"/>
      <c r="I22" s="66">
        <v>0</v>
      </c>
      <c r="J22" s="66">
        <v>0</v>
      </c>
      <c r="K22" s="66">
        <f t="shared" si="1"/>
        <v>0</v>
      </c>
      <c r="L22" s="66">
        <v>0</v>
      </c>
      <c r="M22" s="66">
        <v>0</v>
      </c>
      <c r="N22" s="66">
        <f t="shared" si="2"/>
        <v>0</v>
      </c>
      <c r="O22" s="66">
        <f t="shared" si="3"/>
        <v>0</v>
      </c>
    </row>
    <row r="23" spans="1:15" ht="12.75" customHeight="1" x14ac:dyDescent="0.2">
      <c r="A23" s="52" t="s">
        <v>111</v>
      </c>
      <c r="B23" s="38"/>
      <c r="C23" s="48" t="s">
        <v>118</v>
      </c>
      <c r="D23" s="3"/>
      <c r="E23" s="3">
        <v>8</v>
      </c>
      <c r="F23" s="66">
        <v>400</v>
      </c>
      <c r="G23" s="66">
        <f t="shared" si="0"/>
        <v>3200</v>
      </c>
      <c r="H23" s="65">
        <v>31.5</v>
      </c>
      <c r="I23" s="66">
        <v>2</v>
      </c>
      <c r="J23" s="66">
        <v>300</v>
      </c>
      <c r="K23" s="66">
        <f t="shared" si="1"/>
        <v>600</v>
      </c>
      <c r="L23" s="66">
        <v>0</v>
      </c>
      <c r="M23" s="66">
        <v>0</v>
      </c>
      <c r="N23" s="66">
        <f t="shared" si="2"/>
        <v>0</v>
      </c>
      <c r="O23" s="66">
        <f t="shared" si="3"/>
        <v>3800</v>
      </c>
    </row>
    <row r="24" spans="1:15" ht="14.25" customHeight="1" x14ac:dyDescent="0.2">
      <c r="A24" s="48" t="s">
        <v>112</v>
      </c>
      <c r="B24" s="38"/>
      <c r="C24" s="60" t="s">
        <v>118</v>
      </c>
      <c r="D24" s="3"/>
      <c r="E24" s="3">
        <v>0</v>
      </c>
      <c r="F24" s="66">
        <v>0</v>
      </c>
      <c r="G24" s="66">
        <f t="shared" si="0"/>
        <v>0</v>
      </c>
      <c r="H24" s="64"/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f t="shared" si="2"/>
        <v>0</v>
      </c>
      <c r="O24" s="66">
        <f t="shared" si="3"/>
        <v>0</v>
      </c>
    </row>
    <row r="25" spans="1:15" ht="38.25" customHeight="1" x14ac:dyDescent="0.2">
      <c r="A25" s="52" t="s">
        <v>113</v>
      </c>
      <c r="B25" s="38"/>
      <c r="C25" s="60" t="s">
        <v>121</v>
      </c>
      <c r="D25" s="3"/>
      <c r="E25" s="3">
        <v>100</v>
      </c>
      <c r="F25" s="160">
        <v>0.5</v>
      </c>
      <c r="G25" s="66">
        <f t="shared" si="0"/>
        <v>50</v>
      </c>
      <c r="H25" s="64">
        <v>31</v>
      </c>
      <c r="I25" s="66">
        <v>0</v>
      </c>
      <c r="J25" s="66">
        <v>0</v>
      </c>
      <c r="K25" s="66">
        <f t="shared" si="1"/>
        <v>0</v>
      </c>
      <c r="L25" s="66">
        <v>0</v>
      </c>
      <c r="M25" s="66">
        <v>0</v>
      </c>
      <c r="N25" s="66">
        <f t="shared" si="2"/>
        <v>0</v>
      </c>
      <c r="O25" s="66">
        <f t="shared" si="3"/>
        <v>50</v>
      </c>
    </row>
    <row r="26" spans="1:15" ht="14.25" customHeight="1" x14ac:dyDescent="0.2">
      <c r="A26" s="52" t="s">
        <v>114</v>
      </c>
      <c r="B26" s="38"/>
      <c r="C26" s="48" t="s">
        <v>120</v>
      </c>
      <c r="D26" s="3"/>
      <c r="E26" s="3">
        <v>150</v>
      </c>
      <c r="F26" s="160">
        <v>0.5</v>
      </c>
      <c r="G26" s="66">
        <f t="shared" si="0"/>
        <v>75</v>
      </c>
      <c r="H26" s="64">
        <v>31</v>
      </c>
      <c r="I26" s="66">
        <v>0</v>
      </c>
      <c r="J26" s="66">
        <v>0</v>
      </c>
      <c r="K26" s="66">
        <f t="shared" si="1"/>
        <v>0</v>
      </c>
      <c r="L26" s="66">
        <v>0</v>
      </c>
      <c r="M26" s="66">
        <v>0</v>
      </c>
      <c r="N26" s="66">
        <f t="shared" si="2"/>
        <v>0</v>
      </c>
      <c r="O26" s="66">
        <f t="shared" si="3"/>
        <v>75</v>
      </c>
    </row>
    <row r="27" spans="1:15" ht="12.75" customHeight="1" x14ac:dyDescent="0.2">
      <c r="A27" s="52" t="s">
        <v>115</v>
      </c>
      <c r="B27" s="38"/>
      <c r="C27" s="48" t="s">
        <v>118</v>
      </c>
      <c r="D27" s="3"/>
      <c r="E27" s="3">
        <v>0</v>
      </c>
      <c r="F27" s="3">
        <v>0</v>
      </c>
      <c r="G27" s="66">
        <f t="shared" si="0"/>
        <v>0</v>
      </c>
      <c r="H27" s="64"/>
      <c r="I27" s="66">
        <v>0</v>
      </c>
      <c r="J27" s="66">
        <v>0</v>
      </c>
      <c r="K27" s="66">
        <f t="shared" si="1"/>
        <v>0</v>
      </c>
      <c r="L27" s="66">
        <v>0</v>
      </c>
      <c r="M27" s="66">
        <v>0</v>
      </c>
      <c r="N27" s="66">
        <f t="shared" si="2"/>
        <v>0</v>
      </c>
      <c r="O27" s="66">
        <f t="shared" si="3"/>
        <v>0</v>
      </c>
    </row>
    <row r="28" spans="1:15" x14ac:dyDescent="0.2">
      <c r="A28" s="52" t="s">
        <v>116</v>
      </c>
      <c r="B28" s="38"/>
      <c r="C28" s="48" t="s">
        <v>118</v>
      </c>
      <c r="D28" s="3"/>
      <c r="E28" s="3">
        <v>0</v>
      </c>
      <c r="F28" s="3">
        <v>0</v>
      </c>
      <c r="G28" s="66">
        <f t="shared" si="0"/>
        <v>0</v>
      </c>
      <c r="H28" s="64"/>
      <c r="I28" s="66">
        <v>0</v>
      </c>
      <c r="J28" s="66">
        <v>0</v>
      </c>
      <c r="K28" s="66">
        <f t="shared" si="1"/>
        <v>0</v>
      </c>
      <c r="L28" s="66">
        <v>0</v>
      </c>
      <c r="M28" s="66">
        <v>0</v>
      </c>
      <c r="N28" s="66">
        <f t="shared" si="2"/>
        <v>0</v>
      </c>
      <c r="O28" s="66">
        <f t="shared" si="3"/>
        <v>0</v>
      </c>
    </row>
    <row r="29" spans="1:15" ht="15" customHeight="1" x14ac:dyDescent="0.2">
      <c r="A29" s="165" t="s">
        <v>117</v>
      </c>
      <c r="B29" s="38"/>
      <c r="C29" s="48" t="s">
        <v>118</v>
      </c>
      <c r="D29" s="3"/>
      <c r="E29" s="3">
        <v>0</v>
      </c>
      <c r="F29" s="3">
        <v>0</v>
      </c>
      <c r="G29" s="66">
        <f t="shared" si="0"/>
        <v>0</v>
      </c>
      <c r="H29" s="64"/>
      <c r="I29" s="66">
        <v>0</v>
      </c>
      <c r="J29" s="66">
        <v>0</v>
      </c>
      <c r="K29" s="66">
        <f t="shared" si="1"/>
        <v>0</v>
      </c>
      <c r="L29" s="66">
        <v>0</v>
      </c>
      <c r="M29" s="66">
        <v>0</v>
      </c>
      <c r="N29" s="66">
        <f t="shared" si="2"/>
        <v>0</v>
      </c>
      <c r="O29" s="66">
        <f t="shared" si="3"/>
        <v>0</v>
      </c>
    </row>
    <row r="30" spans="1:15" ht="44.25" customHeight="1" thickBot="1" x14ac:dyDescent="0.25">
      <c r="A30" s="281" t="str">
        <f>'Protección y control'!A28:U28</f>
        <v xml:space="preserve">Objetivo 2. Garantizar una respuesta inmediata ante la ocurrencia de emergencias, priorizando la prevención de incendios forestales en época seca. </v>
      </c>
      <c r="B30" s="282"/>
      <c r="C30" s="283"/>
      <c r="D30" s="284"/>
      <c r="E30" s="31"/>
      <c r="F30" s="161"/>
      <c r="G30" s="157"/>
      <c r="H30" s="162"/>
      <c r="I30" s="162"/>
      <c r="J30" s="163"/>
      <c r="K30" s="157"/>
      <c r="L30" s="162"/>
      <c r="M30" s="163"/>
      <c r="N30" s="157"/>
      <c r="O30" s="157"/>
    </row>
    <row r="31" spans="1:15" ht="38.25" customHeight="1" thickBot="1" x14ac:dyDescent="0.35">
      <c r="A31" s="261" t="str">
        <f>'Protección y control'!B31</f>
        <v>Plan de prevencion y control de Incendios Forestales en el parque y su área de influencia.</v>
      </c>
      <c r="B31" s="262"/>
      <c r="C31" s="267"/>
      <c r="D31" s="265" t="s">
        <v>25</v>
      </c>
      <c r="E31" s="265"/>
      <c r="F31" s="79"/>
      <c r="G31" s="84">
        <f>SUM(G32:G49)</f>
        <v>12902.5</v>
      </c>
      <c r="H31" s="80"/>
      <c r="I31" s="29"/>
      <c r="J31" s="36"/>
      <c r="K31" s="84">
        <f>SUM(K32:K49)</f>
        <v>22475</v>
      </c>
      <c r="L31" s="29"/>
      <c r="M31" s="36"/>
      <c r="N31" s="84">
        <f>SUM(N32:N49)</f>
        <v>10200</v>
      </c>
      <c r="O31" s="84">
        <f>SUM(O32:O49)</f>
        <v>45577.5</v>
      </c>
    </row>
    <row r="32" spans="1:15" ht="15.75" customHeight="1" x14ac:dyDescent="0.2">
      <c r="A32" s="49" t="s">
        <v>62</v>
      </c>
      <c r="B32" s="38"/>
      <c r="C32" s="61" t="s">
        <v>118</v>
      </c>
      <c r="D32" s="3"/>
      <c r="E32" s="3">
        <v>1</v>
      </c>
      <c r="F32" s="66">
        <v>4715</v>
      </c>
      <c r="G32" s="82">
        <f t="shared" ref="G32:G49" si="4">F32*E32</f>
        <v>4715</v>
      </c>
      <c r="H32" s="64">
        <v>31</v>
      </c>
      <c r="I32" s="66">
        <v>0</v>
      </c>
      <c r="J32" s="66">
        <v>0</v>
      </c>
      <c r="K32" s="82">
        <f>J32*I32</f>
        <v>0</v>
      </c>
      <c r="L32" s="66">
        <v>0</v>
      </c>
      <c r="M32" s="66">
        <v>0</v>
      </c>
      <c r="N32" s="82">
        <f>M32*L32</f>
        <v>0</v>
      </c>
      <c r="O32" s="82">
        <f>G32+K32+N32</f>
        <v>4715</v>
      </c>
    </row>
    <row r="33" spans="1:15" ht="15.75" customHeight="1" x14ac:dyDescent="0.2">
      <c r="A33" s="48" t="s">
        <v>287</v>
      </c>
      <c r="B33" s="38"/>
      <c r="C33" s="164" t="s">
        <v>118</v>
      </c>
      <c r="D33" s="3"/>
      <c r="E33" s="3">
        <v>0</v>
      </c>
      <c r="F33" s="66">
        <v>0</v>
      </c>
      <c r="G33" s="66">
        <f t="shared" si="4"/>
        <v>0</v>
      </c>
      <c r="H33" s="64">
        <v>5</v>
      </c>
      <c r="I33" s="66">
        <v>1</v>
      </c>
      <c r="J33" s="66">
        <v>1875</v>
      </c>
      <c r="K33" s="66">
        <f t="shared" ref="K33" si="5">J33*I33</f>
        <v>1875</v>
      </c>
      <c r="L33" s="66">
        <v>0</v>
      </c>
      <c r="M33" s="66">
        <v>0</v>
      </c>
      <c r="N33" s="66">
        <f t="shared" ref="N33:N35" si="6">M33*L33</f>
        <v>0</v>
      </c>
      <c r="O33" s="66">
        <f t="shared" ref="O33:O49" si="7">G33+K33+N33</f>
        <v>1875</v>
      </c>
    </row>
    <row r="34" spans="1:15" ht="13.5" customHeight="1" x14ac:dyDescent="0.2">
      <c r="A34" s="48" t="s">
        <v>63</v>
      </c>
      <c r="B34" s="38"/>
      <c r="C34" s="164" t="s">
        <v>118</v>
      </c>
      <c r="D34" s="3"/>
      <c r="E34" s="3"/>
      <c r="F34" s="66">
        <v>0</v>
      </c>
      <c r="G34" s="66">
        <f t="shared" si="4"/>
        <v>0</v>
      </c>
      <c r="H34" s="64">
        <v>1</v>
      </c>
      <c r="I34" s="66"/>
      <c r="J34" s="66">
        <v>0</v>
      </c>
      <c r="K34" s="66">
        <v>0</v>
      </c>
      <c r="L34" s="66">
        <v>3</v>
      </c>
      <c r="M34" s="66">
        <v>3400</v>
      </c>
      <c r="N34" s="66">
        <f t="shared" si="6"/>
        <v>10200</v>
      </c>
      <c r="O34" s="66">
        <f t="shared" si="7"/>
        <v>10200</v>
      </c>
    </row>
    <row r="35" spans="1:15" ht="15" customHeight="1" x14ac:dyDescent="0.2">
      <c r="A35" s="48" t="s">
        <v>64</v>
      </c>
      <c r="B35" s="38"/>
      <c r="C35" s="164" t="s">
        <v>118</v>
      </c>
      <c r="D35" s="3"/>
      <c r="E35" s="3"/>
      <c r="F35" s="66">
        <v>0</v>
      </c>
      <c r="G35" s="66">
        <f t="shared" si="4"/>
        <v>0</v>
      </c>
      <c r="H35" s="64">
        <v>5</v>
      </c>
      <c r="I35" s="66">
        <v>4</v>
      </c>
      <c r="J35" s="66">
        <v>3400</v>
      </c>
      <c r="K35" s="66">
        <f t="shared" ref="K35:K38" si="8">J35*I35</f>
        <v>13600</v>
      </c>
      <c r="L35" s="66">
        <v>0</v>
      </c>
      <c r="M35" s="66">
        <v>0</v>
      </c>
      <c r="N35" s="66">
        <f t="shared" si="6"/>
        <v>0</v>
      </c>
      <c r="O35" s="66">
        <f t="shared" si="7"/>
        <v>13600</v>
      </c>
    </row>
    <row r="36" spans="1:15" ht="13.5" customHeight="1" x14ac:dyDescent="0.2">
      <c r="A36" s="48" t="s">
        <v>306</v>
      </c>
      <c r="B36" s="38"/>
      <c r="C36" s="164" t="s">
        <v>118</v>
      </c>
      <c r="D36" s="3"/>
      <c r="E36" s="3">
        <v>0</v>
      </c>
      <c r="F36" s="66">
        <v>0</v>
      </c>
      <c r="G36" s="66">
        <f t="shared" si="4"/>
        <v>0</v>
      </c>
      <c r="H36" s="64">
        <v>5</v>
      </c>
      <c r="I36" s="66">
        <v>1</v>
      </c>
      <c r="J36" s="66">
        <v>3400</v>
      </c>
      <c r="K36" s="66">
        <f t="shared" si="8"/>
        <v>3400</v>
      </c>
      <c r="L36" s="66">
        <v>0</v>
      </c>
      <c r="M36" s="66">
        <v>0</v>
      </c>
      <c r="N36" s="66">
        <v>0</v>
      </c>
      <c r="O36" s="66">
        <f t="shared" si="7"/>
        <v>3400</v>
      </c>
    </row>
    <row r="37" spans="1:15" ht="14.25" customHeight="1" x14ac:dyDescent="0.2">
      <c r="A37" s="119" t="s">
        <v>140</v>
      </c>
      <c r="B37" s="38"/>
      <c r="C37" s="164" t="s">
        <v>119</v>
      </c>
      <c r="D37" s="3"/>
      <c r="E37" s="3">
        <v>2</v>
      </c>
      <c r="F37" s="66">
        <v>250</v>
      </c>
      <c r="G37" s="66">
        <f t="shared" si="4"/>
        <v>500</v>
      </c>
      <c r="H37" s="64">
        <v>31</v>
      </c>
      <c r="I37" s="66">
        <v>0</v>
      </c>
      <c r="J37" s="66">
        <v>0</v>
      </c>
      <c r="K37" s="66">
        <f t="shared" si="8"/>
        <v>0</v>
      </c>
      <c r="L37" s="66"/>
      <c r="M37" s="66"/>
      <c r="N37" s="66">
        <f t="shared" ref="N37:N49" si="9">M37*L37</f>
        <v>0</v>
      </c>
      <c r="O37" s="66">
        <f t="shared" si="7"/>
        <v>500</v>
      </c>
    </row>
    <row r="38" spans="1:15" ht="15.75" customHeight="1" x14ac:dyDescent="0.2">
      <c r="A38" s="60" t="s">
        <v>109</v>
      </c>
      <c r="B38" s="38"/>
      <c r="C38" s="164" t="s">
        <v>119</v>
      </c>
      <c r="D38" s="3"/>
      <c r="E38" s="3">
        <v>40</v>
      </c>
      <c r="F38" s="66">
        <v>25</v>
      </c>
      <c r="G38" s="66">
        <f t="shared" si="4"/>
        <v>1000</v>
      </c>
      <c r="H38" s="65">
        <v>31.5</v>
      </c>
      <c r="I38" s="66">
        <v>40</v>
      </c>
      <c r="J38" s="66">
        <v>25</v>
      </c>
      <c r="K38" s="66">
        <f t="shared" si="8"/>
        <v>1000</v>
      </c>
      <c r="L38" s="66">
        <v>0</v>
      </c>
      <c r="M38" s="66">
        <v>0</v>
      </c>
      <c r="N38" s="66">
        <f t="shared" si="9"/>
        <v>0</v>
      </c>
      <c r="O38" s="66">
        <f t="shared" si="7"/>
        <v>2000</v>
      </c>
    </row>
    <row r="39" spans="1:15" ht="14.25" customHeight="1" x14ac:dyDescent="0.2">
      <c r="A39" s="52" t="s">
        <v>106</v>
      </c>
      <c r="B39" s="38"/>
      <c r="C39" s="48" t="s">
        <v>118</v>
      </c>
      <c r="D39" s="3"/>
      <c r="E39" s="3">
        <v>2</v>
      </c>
      <c r="F39" s="66">
        <v>1500</v>
      </c>
      <c r="G39" s="66">
        <f t="shared" si="4"/>
        <v>3000</v>
      </c>
      <c r="H39" s="64">
        <v>31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f t="shared" si="9"/>
        <v>0</v>
      </c>
      <c r="O39" s="66">
        <f t="shared" si="7"/>
        <v>3000</v>
      </c>
    </row>
    <row r="40" spans="1:15" ht="14.25" customHeight="1" x14ac:dyDescent="0.2">
      <c r="A40" s="52" t="s">
        <v>107</v>
      </c>
      <c r="B40" s="38"/>
      <c r="C40" s="48" t="s">
        <v>118</v>
      </c>
      <c r="D40" s="3"/>
      <c r="E40" s="3">
        <v>0</v>
      </c>
      <c r="F40" s="66">
        <v>0</v>
      </c>
      <c r="G40" s="66">
        <f t="shared" si="4"/>
        <v>0</v>
      </c>
      <c r="H40" s="64"/>
      <c r="I40" s="66">
        <v>0</v>
      </c>
      <c r="J40" s="66">
        <v>0</v>
      </c>
      <c r="K40" s="66">
        <f t="shared" ref="K40:K43" si="10">J40*I40</f>
        <v>0</v>
      </c>
      <c r="L40" s="66">
        <v>0</v>
      </c>
      <c r="M40" s="66">
        <v>0</v>
      </c>
      <c r="N40" s="66">
        <f t="shared" si="9"/>
        <v>0</v>
      </c>
      <c r="O40" s="66">
        <f t="shared" si="7"/>
        <v>0</v>
      </c>
    </row>
    <row r="41" spans="1:15" ht="15.75" customHeight="1" x14ac:dyDescent="0.2">
      <c r="A41" s="52" t="s">
        <v>108</v>
      </c>
      <c r="B41" s="38"/>
      <c r="C41" s="48" t="s">
        <v>118</v>
      </c>
      <c r="D41" s="3"/>
      <c r="E41" s="3">
        <v>0</v>
      </c>
      <c r="F41" s="66">
        <v>0</v>
      </c>
      <c r="G41" s="66">
        <f t="shared" si="4"/>
        <v>0</v>
      </c>
      <c r="H41" s="64"/>
      <c r="I41" s="66">
        <v>0</v>
      </c>
      <c r="J41" s="66">
        <v>0</v>
      </c>
      <c r="K41" s="66">
        <f t="shared" si="10"/>
        <v>0</v>
      </c>
      <c r="L41" s="66">
        <v>0</v>
      </c>
      <c r="M41" s="66">
        <v>0</v>
      </c>
      <c r="N41" s="66">
        <f t="shared" si="9"/>
        <v>0</v>
      </c>
      <c r="O41" s="66">
        <f t="shared" si="7"/>
        <v>0</v>
      </c>
    </row>
    <row r="42" spans="1:15" ht="14.25" customHeight="1" x14ac:dyDescent="0.2">
      <c r="A42" s="52" t="s">
        <v>110</v>
      </c>
      <c r="B42" s="38"/>
      <c r="C42" s="48" t="s">
        <v>118</v>
      </c>
      <c r="D42" s="3"/>
      <c r="E42" s="3">
        <v>0</v>
      </c>
      <c r="F42" s="66">
        <v>0</v>
      </c>
      <c r="G42" s="66">
        <f t="shared" si="4"/>
        <v>0</v>
      </c>
      <c r="H42" s="64"/>
      <c r="I42" s="66">
        <v>0</v>
      </c>
      <c r="J42" s="66">
        <v>0</v>
      </c>
      <c r="K42" s="66">
        <f t="shared" si="10"/>
        <v>0</v>
      </c>
      <c r="L42" s="66">
        <v>0</v>
      </c>
      <c r="M42" s="66">
        <v>0</v>
      </c>
      <c r="N42" s="66">
        <f t="shared" si="9"/>
        <v>0</v>
      </c>
      <c r="O42" s="66">
        <f t="shared" si="7"/>
        <v>0</v>
      </c>
    </row>
    <row r="43" spans="1:15" ht="12.75" customHeight="1" x14ac:dyDescent="0.2">
      <c r="A43" s="52" t="s">
        <v>111</v>
      </c>
      <c r="B43" s="38"/>
      <c r="C43" s="48" t="s">
        <v>118</v>
      </c>
      <c r="D43" s="3"/>
      <c r="E43" s="3">
        <v>8</v>
      </c>
      <c r="F43" s="66">
        <v>200</v>
      </c>
      <c r="G43" s="66">
        <f t="shared" si="4"/>
        <v>1600</v>
      </c>
      <c r="H43" s="65">
        <v>31.5</v>
      </c>
      <c r="I43" s="66">
        <v>2</v>
      </c>
      <c r="J43" s="66">
        <v>300</v>
      </c>
      <c r="K43" s="66">
        <f t="shared" si="10"/>
        <v>600</v>
      </c>
      <c r="L43" s="66">
        <v>0</v>
      </c>
      <c r="M43" s="66">
        <v>0</v>
      </c>
      <c r="N43" s="66">
        <f t="shared" si="9"/>
        <v>0</v>
      </c>
      <c r="O43" s="66">
        <f t="shared" si="7"/>
        <v>2200</v>
      </c>
    </row>
    <row r="44" spans="1:15" x14ac:dyDescent="0.2">
      <c r="A44" s="48" t="s">
        <v>112</v>
      </c>
      <c r="B44" s="38"/>
      <c r="C44" s="60" t="s">
        <v>118</v>
      </c>
      <c r="D44" s="3"/>
      <c r="E44" s="3">
        <v>0</v>
      </c>
      <c r="F44" s="66">
        <v>0</v>
      </c>
      <c r="G44" s="66">
        <f t="shared" si="4"/>
        <v>0</v>
      </c>
      <c r="H44" s="64"/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f t="shared" si="9"/>
        <v>0</v>
      </c>
      <c r="O44" s="66">
        <f t="shared" si="7"/>
        <v>0</v>
      </c>
    </row>
    <row r="45" spans="1:15" ht="42.75" customHeight="1" x14ac:dyDescent="0.2">
      <c r="A45" s="52" t="s">
        <v>113</v>
      </c>
      <c r="B45" s="38"/>
      <c r="C45" s="60" t="s">
        <v>121</v>
      </c>
      <c r="D45" s="3"/>
      <c r="E45" s="3">
        <v>100</v>
      </c>
      <c r="F45" s="160">
        <v>0.5</v>
      </c>
      <c r="G45" s="66">
        <f t="shared" si="4"/>
        <v>50</v>
      </c>
      <c r="H45" s="64">
        <v>31</v>
      </c>
      <c r="I45" s="66">
        <v>0</v>
      </c>
      <c r="J45" s="66">
        <v>0</v>
      </c>
      <c r="K45" s="66">
        <f t="shared" ref="K45:K49" si="11">J45*I45</f>
        <v>0</v>
      </c>
      <c r="L45" s="66">
        <v>0</v>
      </c>
      <c r="M45" s="66">
        <v>0</v>
      </c>
      <c r="N45" s="66">
        <f t="shared" si="9"/>
        <v>0</v>
      </c>
      <c r="O45" s="66">
        <f t="shared" si="7"/>
        <v>50</v>
      </c>
    </row>
    <row r="46" spans="1:15" ht="13.5" customHeight="1" x14ac:dyDescent="0.2">
      <c r="A46" s="52" t="s">
        <v>114</v>
      </c>
      <c r="B46" s="38"/>
      <c r="C46" s="48" t="s">
        <v>120</v>
      </c>
      <c r="D46" s="3"/>
      <c r="E46" s="3">
        <v>75</v>
      </c>
      <c r="F46" s="160">
        <v>0.5</v>
      </c>
      <c r="G46" s="66">
        <f t="shared" si="4"/>
        <v>37.5</v>
      </c>
      <c r="H46" s="64">
        <v>31</v>
      </c>
      <c r="I46" s="66">
        <v>0</v>
      </c>
      <c r="J46" s="66">
        <v>0</v>
      </c>
      <c r="K46" s="66">
        <f t="shared" si="11"/>
        <v>0</v>
      </c>
      <c r="L46" s="66">
        <v>0</v>
      </c>
      <c r="M46" s="66">
        <v>0</v>
      </c>
      <c r="N46" s="66">
        <f t="shared" si="9"/>
        <v>0</v>
      </c>
      <c r="O46" s="66">
        <f t="shared" si="7"/>
        <v>37.5</v>
      </c>
    </row>
    <row r="47" spans="1:15" ht="14.25" customHeight="1" x14ac:dyDescent="0.2">
      <c r="A47" s="52" t="s">
        <v>115</v>
      </c>
      <c r="B47" s="38"/>
      <c r="C47" s="48" t="s">
        <v>118</v>
      </c>
      <c r="D47" s="3"/>
      <c r="E47" s="3">
        <v>8</v>
      </c>
      <c r="F47" s="3">
        <v>250</v>
      </c>
      <c r="G47" s="66">
        <f t="shared" si="4"/>
        <v>2000</v>
      </c>
      <c r="H47" s="64">
        <v>31.5</v>
      </c>
      <c r="I47" s="66">
        <v>8</v>
      </c>
      <c r="J47" s="66">
        <v>250</v>
      </c>
      <c r="K47" s="66">
        <f t="shared" si="11"/>
        <v>2000</v>
      </c>
      <c r="L47" s="66">
        <v>0</v>
      </c>
      <c r="M47" s="66">
        <v>0</v>
      </c>
      <c r="N47" s="66">
        <f t="shared" si="9"/>
        <v>0</v>
      </c>
      <c r="O47" s="66">
        <f t="shared" si="7"/>
        <v>4000</v>
      </c>
    </row>
    <row r="48" spans="1:15" ht="12.75" customHeight="1" x14ac:dyDescent="0.2">
      <c r="A48" s="52" t="s">
        <v>116</v>
      </c>
      <c r="B48" s="38"/>
      <c r="C48" s="48" t="s">
        <v>118</v>
      </c>
      <c r="D48" s="3"/>
      <c r="E48" s="3">
        <v>0</v>
      </c>
      <c r="F48" s="3">
        <v>0</v>
      </c>
      <c r="G48" s="66">
        <f t="shared" si="4"/>
        <v>0</v>
      </c>
      <c r="H48" s="64"/>
      <c r="I48" s="66">
        <v>0</v>
      </c>
      <c r="J48" s="66">
        <v>0</v>
      </c>
      <c r="K48" s="66">
        <f t="shared" si="11"/>
        <v>0</v>
      </c>
      <c r="L48" s="66">
        <v>0</v>
      </c>
      <c r="M48" s="66">
        <v>0</v>
      </c>
      <c r="N48" s="66">
        <f t="shared" si="9"/>
        <v>0</v>
      </c>
      <c r="O48" s="66">
        <f t="shared" si="7"/>
        <v>0</v>
      </c>
    </row>
    <row r="49" spans="1:17" ht="13.5" customHeight="1" thickBot="1" x14ac:dyDescent="0.25">
      <c r="A49" s="165" t="s">
        <v>117</v>
      </c>
      <c r="B49" s="38"/>
      <c r="C49" s="48" t="s">
        <v>118</v>
      </c>
      <c r="D49" s="3"/>
      <c r="E49" s="3">
        <v>0</v>
      </c>
      <c r="F49" s="3">
        <v>0</v>
      </c>
      <c r="G49" s="66">
        <f t="shared" si="4"/>
        <v>0</v>
      </c>
      <c r="H49" s="64"/>
      <c r="I49" s="66">
        <v>0</v>
      </c>
      <c r="J49" s="66">
        <v>0</v>
      </c>
      <c r="K49" s="66">
        <f t="shared" si="11"/>
        <v>0</v>
      </c>
      <c r="L49" s="66">
        <v>0</v>
      </c>
      <c r="M49" s="66">
        <v>0</v>
      </c>
      <c r="N49" s="66">
        <f t="shared" si="9"/>
        <v>0</v>
      </c>
      <c r="O49" s="66">
        <f t="shared" si="7"/>
        <v>0</v>
      </c>
    </row>
    <row r="50" spans="1:17" ht="21" customHeight="1" thickBot="1" x14ac:dyDescent="0.35">
      <c r="A50" s="253" t="s">
        <v>139</v>
      </c>
      <c r="B50" s="254"/>
      <c r="C50" s="255"/>
      <c r="D50" s="255"/>
      <c r="E50" s="255"/>
      <c r="F50" s="255"/>
      <c r="G50" s="255"/>
      <c r="H50" s="256"/>
      <c r="I50" s="29"/>
      <c r="J50" s="3"/>
      <c r="K50" s="3"/>
      <c r="L50" s="3"/>
      <c r="M50" s="3"/>
      <c r="N50" s="3"/>
      <c r="O50" s="3"/>
    </row>
    <row r="51" spans="1:17" ht="34.5" customHeight="1" thickBot="1" x14ac:dyDescent="0.25">
      <c r="A51" s="275" t="str">
        <f>'Manejo de Recursos'!A11:U11</f>
        <v xml:space="preserve">Objetivo 2. Reducir al 5% los indices de deforestacion en las diferentes zonas de manejo del PRMMCH </v>
      </c>
      <c r="B51" s="276"/>
      <c r="C51" s="276"/>
      <c r="D51" s="277"/>
      <c r="E51" s="32"/>
      <c r="F51" s="32"/>
      <c r="G51" s="28"/>
      <c r="H51" s="3"/>
      <c r="I51" s="3"/>
      <c r="J51" s="3"/>
      <c r="K51" s="28"/>
      <c r="L51" s="3"/>
      <c r="M51" s="3"/>
      <c r="N51" s="28"/>
      <c r="O51" s="28"/>
    </row>
    <row r="52" spans="1:17" ht="39.75" customHeight="1" thickBot="1" x14ac:dyDescent="0.25">
      <c r="A52" s="268" t="str">
        <f>'Manejo de Recursos'!B14</f>
        <v>Promover el uso legal de madera, postes y leña mediante licencias de consumo familiar en comunidades y propietarios privados alrededor del área protegida.</v>
      </c>
      <c r="B52" s="262"/>
      <c r="C52" s="269"/>
      <c r="D52" s="270" t="s">
        <v>25</v>
      </c>
      <c r="E52" s="264"/>
      <c r="F52" s="86"/>
      <c r="G52" s="87">
        <f>SUM(G53:G70)</f>
        <v>6877.5</v>
      </c>
      <c r="H52" s="75"/>
      <c r="I52" s="34"/>
      <c r="J52" s="88"/>
      <c r="K52" s="87">
        <f>SUM(K53:K70)</f>
        <v>18875</v>
      </c>
      <c r="L52" s="29"/>
      <c r="M52" s="36"/>
      <c r="N52" s="87">
        <f>SUM(N53:N70)</f>
        <v>10200</v>
      </c>
      <c r="O52" s="87">
        <f>SUM(O53:O70)</f>
        <v>35952.5</v>
      </c>
    </row>
    <row r="53" spans="1:17" x14ac:dyDescent="0.2">
      <c r="A53" s="49" t="s">
        <v>62</v>
      </c>
      <c r="B53" s="38"/>
      <c r="C53" s="61" t="s">
        <v>118</v>
      </c>
      <c r="D53" s="3"/>
      <c r="E53" s="3">
        <v>1</v>
      </c>
      <c r="F53" s="66">
        <v>4715</v>
      </c>
      <c r="G53" s="82">
        <f t="shared" ref="G53:G70" si="12">F53*E53</f>
        <v>4715</v>
      </c>
      <c r="H53" s="64">
        <v>31</v>
      </c>
      <c r="I53" s="66">
        <v>0</v>
      </c>
      <c r="J53" s="66">
        <v>0</v>
      </c>
      <c r="K53" s="82">
        <f>J53*I53</f>
        <v>0</v>
      </c>
      <c r="L53" s="66">
        <v>0</v>
      </c>
      <c r="M53" s="66">
        <v>0</v>
      </c>
      <c r="N53" s="82">
        <f>M53*L53</f>
        <v>0</v>
      </c>
      <c r="O53" s="82">
        <f>G53+K53+N53</f>
        <v>4715</v>
      </c>
      <c r="P53" s="63"/>
      <c r="Q53" s="2"/>
    </row>
    <row r="54" spans="1:17" x14ac:dyDescent="0.2">
      <c r="A54" s="48" t="s">
        <v>287</v>
      </c>
      <c r="B54" s="38"/>
      <c r="C54" s="164" t="s">
        <v>118</v>
      </c>
      <c r="D54" s="3"/>
      <c r="E54" s="3">
        <v>0</v>
      </c>
      <c r="F54" s="66">
        <v>0</v>
      </c>
      <c r="G54" s="66">
        <f t="shared" si="12"/>
        <v>0</v>
      </c>
      <c r="H54" s="64">
        <v>5</v>
      </c>
      <c r="I54" s="66">
        <v>1</v>
      </c>
      <c r="J54" s="66">
        <v>1875</v>
      </c>
      <c r="K54" s="66">
        <f t="shared" ref="K54" si="13">J54*I54</f>
        <v>1875</v>
      </c>
      <c r="L54" s="66">
        <v>0</v>
      </c>
      <c r="M54" s="66">
        <v>0</v>
      </c>
      <c r="N54" s="66">
        <f t="shared" ref="N54:N56" si="14">M54*L54</f>
        <v>0</v>
      </c>
      <c r="O54" s="66">
        <f t="shared" ref="O54:O70" si="15">G54+K54+N54</f>
        <v>1875</v>
      </c>
      <c r="P54" s="63"/>
      <c r="Q54" s="2"/>
    </row>
    <row r="55" spans="1:17" x14ac:dyDescent="0.2">
      <c r="A55" s="48" t="s">
        <v>63</v>
      </c>
      <c r="B55" s="38"/>
      <c r="C55" s="164" t="s">
        <v>118</v>
      </c>
      <c r="D55" s="3"/>
      <c r="E55" s="3"/>
      <c r="F55" s="66">
        <v>0</v>
      </c>
      <c r="G55" s="66">
        <f t="shared" si="12"/>
        <v>0</v>
      </c>
      <c r="H55" s="64">
        <v>1</v>
      </c>
      <c r="I55" s="66"/>
      <c r="J55" s="66">
        <v>0</v>
      </c>
      <c r="K55" s="66">
        <v>0</v>
      </c>
      <c r="L55" s="66">
        <v>3</v>
      </c>
      <c r="M55" s="66">
        <v>3400</v>
      </c>
      <c r="N55" s="66">
        <f t="shared" si="14"/>
        <v>10200</v>
      </c>
      <c r="O55" s="66">
        <f t="shared" si="15"/>
        <v>10200</v>
      </c>
      <c r="P55" s="63"/>
    </row>
    <row r="56" spans="1:17" x14ac:dyDescent="0.2">
      <c r="A56" s="48" t="s">
        <v>64</v>
      </c>
      <c r="B56" s="38"/>
      <c r="C56" s="164" t="s">
        <v>118</v>
      </c>
      <c r="D56" s="3"/>
      <c r="E56" s="3"/>
      <c r="F56" s="66">
        <v>0</v>
      </c>
      <c r="G56" s="66">
        <f t="shared" si="12"/>
        <v>0</v>
      </c>
      <c r="H56" s="64">
        <v>5</v>
      </c>
      <c r="I56" s="66">
        <v>4</v>
      </c>
      <c r="J56" s="66">
        <v>3400</v>
      </c>
      <c r="K56" s="66">
        <f t="shared" ref="K56:K59" si="16">J56*I56</f>
        <v>13600</v>
      </c>
      <c r="L56" s="66">
        <v>0</v>
      </c>
      <c r="M56" s="66">
        <v>0</v>
      </c>
      <c r="N56" s="66">
        <f t="shared" si="14"/>
        <v>0</v>
      </c>
      <c r="O56" s="66">
        <f t="shared" si="15"/>
        <v>13600</v>
      </c>
      <c r="P56" s="63"/>
    </row>
    <row r="57" spans="1:17" x14ac:dyDescent="0.2">
      <c r="A57" s="48" t="s">
        <v>306</v>
      </c>
      <c r="B57" s="38"/>
      <c r="C57" s="164" t="s">
        <v>118</v>
      </c>
      <c r="D57" s="3"/>
      <c r="E57" s="3">
        <v>0</v>
      </c>
      <c r="F57" s="66">
        <v>0</v>
      </c>
      <c r="G57" s="66">
        <f t="shared" si="12"/>
        <v>0</v>
      </c>
      <c r="H57" s="64">
        <v>5</v>
      </c>
      <c r="I57" s="66">
        <v>1</v>
      </c>
      <c r="J57" s="66">
        <v>3400</v>
      </c>
      <c r="K57" s="66">
        <f t="shared" si="16"/>
        <v>3400</v>
      </c>
      <c r="L57" s="66">
        <v>0</v>
      </c>
      <c r="M57" s="66">
        <v>0</v>
      </c>
      <c r="N57" s="66">
        <v>0</v>
      </c>
      <c r="O57" s="66">
        <f t="shared" si="15"/>
        <v>3400</v>
      </c>
    </row>
    <row r="58" spans="1:17" x14ac:dyDescent="0.2">
      <c r="A58" s="119" t="s">
        <v>140</v>
      </c>
      <c r="B58" s="38"/>
      <c r="C58" s="164" t="s">
        <v>119</v>
      </c>
      <c r="D58" s="3"/>
      <c r="E58" s="3">
        <v>8</v>
      </c>
      <c r="F58" s="66">
        <v>50</v>
      </c>
      <c r="G58" s="66">
        <f t="shared" si="12"/>
        <v>400</v>
      </c>
      <c r="H58" s="64">
        <v>31</v>
      </c>
      <c r="I58" s="66">
        <v>0</v>
      </c>
      <c r="J58" s="66">
        <v>0</v>
      </c>
      <c r="K58" s="66">
        <f t="shared" si="16"/>
        <v>0</v>
      </c>
      <c r="L58" s="66"/>
      <c r="M58" s="66"/>
      <c r="N58" s="66">
        <f t="shared" ref="N58:N70" si="17">M58*L58</f>
        <v>0</v>
      </c>
      <c r="O58" s="66">
        <f t="shared" si="15"/>
        <v>400</v>
      </c>
    </row>
    <row r="59" spans="1:17" ht="25.5" x14ac:dyDescent="0.2">
      <c r="A59" s="60" t="s">
        <v>109</v>
      </c>
      <c r="B59" s="38"/>
      <c r="C59" s="164" t="s">
        <v>119</v>
      </c>
      <c r="D59" s="3"/>
      <c r="E59" s="3">
        <v>3</v>
      </c>
      <c r="F59" s="66">
        <v>150</v>
      </c>
      <c r="G59" s="66">
        <f t="shared" si="12"/>
        <v>450</v>
      </c>
      <c r="H59" s="64">
        <v>31</v>
      </c>
      <c r="I59" s="66">
        <v>0</v>
      </c>
      <c r="J59" s="66">
        <v>0</v>
      </c>
      <c r="K59" s="66">
        <f t="shared" si="16"/>
        <v>0</v>
      </c>
      <c r="L59" s="66">
        <v>0</v>
      </c>
      <c r="M59" s="66">
        <v>0</v>
      </c>
      <c r="N59" s="66">
        <f t="shared" si="17"/>
        <v>0</v>
      </c>
      <c r="O59" s="66">
        <f t="shared" si="15"/>
        <v>450</v>
      </c>
    </row>
    <row r="60" spans="1:17" x14ac:dyDescent="0.2">
      <c r="A60" s="52" t="s">
        <v>106</v>
      </c>
      <c r="B60" s="38"/>
      <c r="C60" s="48" t="s">
        <v>118</v>
      </c>
      <c r="D60" s="3"/>
      <c r="E60" s="3">
        <v>1</v>
      </c>
      <c r="F60" s="66">
        <v>750</v>
      </c>
      <c r="G60" s="66">
        <f t="shared" si="12"/>
        <v>750</v>
      </c>
      <c r="H60" s="64">
        <v>31</v>
      </c>
      <c r="I60" s="66">
        <v>0</v>
      </c>
      <c r="J60" s="66">
        <v>0</v>
      </c>
      <c r="K60" s="66">
        <v>0</v>
      </c>
      <c r="L60" s="66">
        <v>0</v>
      </c>
      <c r="M60" s="66">
        <v>0</v>
      </c>
      <c r="N60" s="66">
        <f t="shared" si="17"/>
        <v>0</v>
      </c>
      <c r="O60" s="66">
        <f t="shared" si="15"/>
        <v>750</v>
      </c>
    </row>
    <row r="61" spans="1:17" x14ac:dyDescent="0.2">
      <c r="A61" s="52" t="s">
        <v>107</v>
      </c>
      <c r="B61" s="38"/>
      <c r="C61" s="48" t="s">
        <v>118</v>
      </c>
      <c r="D61" s="3"/>
      <c r="E61" s="3">
        <v>0</v>
      </c>
      <c r="F61" s="66">
        <v>0</v>
      </c>
      <c r="G61" s="66">
        <f t="shared" si="12"/>
        <v>0</v>
      </c>
      <c r="H61" s="64"/>
      <c r="I61" s="66">
        <v>0</v>
      </c>
      <c r="J61" s="66">
        <v>0</v>
      </c>
      <c r="K61" s="66">
        <f t="shared" ref="K61:K64" si="18">J61*I61</f>
        <v>0</v>
      </c>
      <c r="L61" s="66">
        <v>0</v>
      </c>
      <c r="M61" s="66">
        <v>0</v>
      </c>
      <c r="N61" s="66">
        <f t="shared" si="17"/>
        <v>0</v>
      </c>
      <c r="O61" s="66">
        <f t="shared" si="15"/>
        <v>0</v>
      </c>
    </row>
    <row r="62" spans="1:17" x14ac:dyDescent="0.2">
      <c r="A62" s="52" t="s">
        <v>108</v>
      </c>
      <c r="B62" s="38"/>
      <c r="C62" s="48" t="s">
        <v>118</v>
      </c>
      <c r="D62" s="3"/>
      <c r="E62" s="3">
        <v>0</v>
      </c>
      <c r="F62" s="66">
        <v>0</v>
      </c>
      <c r="G62" s="66">
        <f t="shared" si="12"/>
        <v>0</v>
      </c>
      <c r="H62" s="64"/>
      <c r="I62" s="66">
        <v>0</v>
      </c>
      <c r="J62" s="66">
        <v>0</v>
      </c>
      <c r="K62" s="66">
        <f t="shared" si="18"/>
        <v>0</v>
      </c>
      <c r="L62" s="66">
        <v>0</v>
      </c>
      <c r="M62" s="66">
        <v>0</v>
      </c>
      <c r="N62" s="66">
        <f t="shared" si="17"/>
        <v>0</v>
      </c>
      <c r="O62" s="66">
        <f t="shared" si="15"/>
        <v>0</v>
      </c>
    </row>
    <row r="63" spans="1:17" x14ac:dyDescent="0.2">
      <c r="A63" s="52" t="s">
        <v>110</v>
      </c>
      <c r="B63" s="38"/>
      <c r="C63" s="48" t="s">
        <v>118</v>
      </c>
      <c r="D63" s="3"/>
      <c r="E63" s="3">
        <v>0</v>
      </c>
      <c r="F63" s="66">
        <v>0</v>
      </c>
      <c r="G63" s="66">
        <f t="shared" si="12"/>
        <v>0</v>
      </c>
      <c r="H63" s="64"/>
      <c r="I63" s="66">
        <v>0</v>
      </c>
      <c r="J63" s="66">
        <v>0</v>
      </c>
      <c r="K63" s="66">
        <f t="shared" si="18"/>
        <v>0</v>
      </c>
      <c r="L63" s="66">
        <v>0</v>
      </c>
      <c r="M63" s="66">
        <v>0</v>
      </c>
      <c r="N63" s="66">
        <f t="shared" si="17"/>
        <v>0</v>
      </c>
      <c r="O63" s="66">
        <f t="shared" si="15"/>
        <v>0</v>
      </c>
    </row>
    <row r="64" spans="1:17" x14ac:dyDescent="0.2">
      <c r="A64" s="52" t="s">
        <v>111</v>
      </c>
      <c r="B64" s="38"/>
      <c r="C64" s="48" t="s">
        <v>118</v>
      </c>
      <c r="D64" s="3"/>
      <c r="E64" s="3">
        <v>2</v>
      </c>
      <c r="F64" s="66">
        <v>200</v>
      </c>
      <c r="G64" s="66">
        <f t="shared" si="12"/>
        <v>400</v>
      </c>
      <c r="H64" s="65">
        <v>31</v>
      </c>
      <c r="I64" s="66">
        <v>0</v>
      </c>
      <c r="J64" s="66">
        <v>0</v>
      </c>
      <c r="K64" s="66">
        <f t="shared" si="18"/>
        <v>0</v>
      </c>
      <c r="L64" s="66">
        <v>0</v>
      </c>
      <c r="M64" s="66">
        <v>0</v>
      </c>
      <c r="N64" s="66">
        <f t="shared" si="17"/>
        <v>0</v>
      </c>
      <c r="O64" s="66">
        <f t="shared" si="15"/>
        <v>400</v>
      </c>
    </row>
    <row r="65" spans="1:15" x14ac:dyDescent="0.2">
      <c r="A65" s="48" t="s">
        <v>112</v>
      </c>
      <c r="B65" s="38"/>
      <c r="C65" s="60" t="s">
        <v>118</v>
      </c>
      <c r="D65" s="3"/>
      <c r="E65" s="3">
        <v>0</v>
      </c>
      <c r="F65" s="66">
        <v>0</v>
      </c>
      <c r="G65" s="66">
        <f t="shared" si="12"/>
        <v>0</v>
      </c>
      <c r="H65" s="64"/>
      <c r="I65" s="66">
        <v>0</v>
      </c>
      <c r="J65" s="66">
        <v>0</v>
      </c>
      <c r="K65" s="66">
        <v>0</v>
      </c>
      <c r="L65" s="66">
        <v>0</v>
      </c>
      <c r="M65" s="66">
        <v>0</v>
      </c>
      <c r="N65" s="66">
        <f t="shared" si="17"/>
        <v>0</v>
      </c>
      <c r="O65" s="66">
        <f t="shared" si="15"/>
        <v>0</v>
      </c>
    </row>
    <row r="66" spans="1:15" ht="38.25" x14ac:dyDescent="0.2">
      <c r="A66" s="52" t="s">
        <v>113</v>
      </c>
      <c r="B66" s="38"/>
      <c r="C66" s="60" t="s">
        <v>121</v>
      </c>
      <c r="D66" s="3"/>
      <c r="E66" s="3">
        <v>75</v>
      </c>
      <c r="F66" s="160">
        <v>0.5</v>
      </c>
      <c r="G66" s="66">
        <f t="shared" si="12"/>
        <v>37.5</v>
      </c>
      <c r="H66" s="64">
        <v>31</v>
      </c>
      <c r="I66" s="66">
        <v>0</v>
      </c>
      <c r="J66" s="66">
        <v>0</v>
      </c>
      <c r="K66" s="66">
        <f t="shared" ref="K66:K70" si="19">J66*I66</f>
        <v>0</v>
      </c>
      <c r="L66" s="66">
        <v>0</v>
      </c>
      <c r="M66" s="66">
        <v>0</v>
      </c>
      <c r="N66" s="66">
        <f t="shared" si="17"/>
        <v>0</v>
      </c>
      <c r="O66" s="66">
        <f t="shared" si="15"/>
        <v>37.5</v>
      </c>
    </row>
    <row r="67" spans="1:15" x14ac:dyDescent="0.2">
      <c r="A67" s="52" t="s">
        <v>114</v>
      </c>
      <c r="B67" s="38"/>
      <c r="C67" s="48" t="s">
        <v>120</v>
      </c>
      <c r="D67" s="3"/>
      <c r="E67" s="3">
        <v>250</v>
      </c>
      <c r="F67" s="160">
        <v>0.5</v>
      </c>
      <c r="G67" s="66">
        <f t="shared" si="12"/>
        <v>125</v>
      </c>
      <c r="H67" s="64">
        <v>31</v>
      </c>
      <c r="I67" s="66">
        <v>0</v>
      </c>
      <c r="J67" s="66">
        <v>0</v>
      </c>
      <c r="K67" s="66">
        <f t="shared" si="19"/>
        <v>0</v>
      </c>
      <c r="L67" s="66">
        <v>0</v>
      </c>
      <c r="M67" s="66">
        <v>0</v>
      </c>
      <c r="N67" s="66">
        <f t="shared" si="17"/>
        <v>0</v>
      </c>
      <c r="O67" s="66">
        <f t="shared" si="15"/>
        <v>125</v>
      </c>
    </row>
    <row r="68" spans="1:15" x14ac:dyDescent="0.2">
      <c r="A68" s="52" t="s">
        <v>115</v>
      </c>
      <c r="B68" s="38"/>
      <c r="C68" s="48" t="s">
        <v>118</v>
      </c>
      <c r="D68" s="3"/>
      <c r="E68" s="3">
        <v>0</v>
      </c>
      <c r="F68" s="3">
        <v>0</v>
      </c>
      <c r="G68" s="66">
        <f t="shared" si="12"/>
        <v>0</v>
      </c>
      <c r="H68" s="64"/>
      <c r="I68" s="66">
        <v>0</v>
      </c>
      <c r="J68" s="66">
        <v>0</v>
      </c>
      <c r="K68" s="66">
        <f t="shared" si="19"/>
        <v>0</v>
      </c>
      <c r="L68" s="66">
        <v>0</v>
      </c>
      <c r="M68" s="66">
        <v>0</v>
      </c>
      <c r="N68" s="66">
        <f t="shared" si="17"/>
        <v>0</v>
      </c>
      <c r="O68" s="66">
        <f t="shared" si="15"/>
        <v>0</v>
      </c>
    </row>
    <row r="69" spans="1:15" x14ac:dyDescent="0.2">
      <c r="A69" s="52" t="s">
        <v>116</v>
      </c>
      <c r="B69" s="38"/>
      <c r="C69" s="48" t="s">
        <v>118</v>
      </c>
      <c r="D69" s="3"/>
      <c r="E69" s="3">
        <v>0</v>
      </c>
      <c r="F69" s="3">
        <v>0</v>
      </c>
      <c r="G69" s="66">
        <f t="shared" si="12"/>
        <v>0</v>
      </c>
      <c r="H69" s="64"/>
      <c r="I69" s="66">
        <v>0</v>
      </c>
      <c r="J69" s="66">
        <v>0</v>
      </c>
      <c r="K69" s="66">
        <f t="shared" si="19"/>
        <v>0</v>
      </c>
      <c r="L69" s="66">
        <v>0</v>
      </c>
      <c r="M69" s="66">
        <v>0</v>
      </c>
      <c r="N69" s="66">
        <f t="shared" si="17"/>
        <v>0</v>
      </c>
      <c r="O69" s="66">
        <f t="shared" si="15"/>
        <v>0</v>
      </c>
    </row>
    <row r="70" spans="1:15" ht="13.5" thickBot="1" x14ac:dyDescent="0.25">
      <c r="A70" s="165" t="s">
        <v>117</v>
      </c>
      <c r="B70" s="38"/>
      <c r="C70" s="48" t="s">
        <v>118</v>
      </c>
      <c r="D70" s="3"/>
      <c r="E70" s="3">
        <v>0</v>
      </c>
      <c r="F70" s="3">
        <v>0</v>
      </c>
      <c r="G70" s="66">
        <f t="shared" si="12"/>
        <v>0</v>
      </c>
      <c r="H70" s="64"/>
      <c r="I70" s="66">
        <v>0</v>
      </c>
      <c r="J70" s="66">
        <v>0</v>
      </c>
      <c r="K70" s="66">
        <f t="shared" si="19"/>
        <v>0</v>
      </c>
      <c r="L70" s="66">
        <v>0</v>
      </c>
      <c r="M70" s="66">
        <v>0</v>
      </c>
      <c r="N70" s="66">
        <f t="shared" si="17"/>
        <v>0</v>
      </c>
      <c r="O70" s="66">
        <f t="shared" si="15"/>
        <v>0</v>
      </c>
    </row>
    <row r="71" spans="1:15" ht="30" customHeight="1" thickBot="1" x14ac:dyDescent="0.25">
      <c r="A71" s="261" t="str">
        <f>'Manejo de Recursos'!B21</f>
        <v>Brindar asistencia técnica al proyecto de reforestación de 13.9 hectáreas que fue aprobado por INAB dentro del parque</v>
      </c>
      <c r="B71" s="262"/>
      <c r="C71" s="267"/>
      <c r="D71" s="265" t="s">
        <v>25</v>
      </c>
      <c r="E71" s="265"/>
      <c r="F71" s="86"/>
      <c r="G71" s="89">
        <f>SUM(G72:G89)</f>
        <v>21890</v>
      </c>
      <c r="H71" s="75"/>
      <c r="I71" s="34"/>
      <c r="J71" s="88"/>
      <c r="K71" s="89">
        <f>SUM(K72:K89)</f>
        <v>34535</v>
      </c>
      <c r="L71" s="29"/>
      <c r="M71" s="36"/>
      <c r="N71" s="89">
        <f>SUM(N72:N89)</f>
        <v>10200</v>
      </c>
      <c r="O71" s="89">
        <f>SUM(O72:O89)</f>
        <v>66625</v>
      </c>
    </row>
    <row r="72" spans="1:15" x14ac:dyDescent="0.2">
      <c r="A72" s="49" t="s">
        <v>62</v>
      </c>
      <c r="B72" s="38"/>
      <c r="C72" s="61" t="s">
        <v>118</v>
      </c>
      <c r="D72" s="3"/>
      <c r="E72" s="3">
        <v>1</v>
      </c>
      <c r="F72" s="66">
        <v>4715</v>
      </c>
      <c r="G72" s="82">
        <f t="shared" ref="G72:G89" si="20">F72*E72</f>
        <v>4715</v>
      </c>
      <c r="H72" s="64">
        <v>31</v>
      </c>
      <c r="I72" s="66">
        <v>0</v>
      </c>
      <c r="J72" s="66">
        <v>0</v>
      </c>
      <c r="K72" s="82">
        <f>J72*I72</f>
        <v>0</v>
      </c>
      <c r="L72" s="66">
        <v>0</v>
      </c>
      <c r="M72" s="66">
        <v>0</v>
      </c>
      <c r="N72" s="82">
        <f>M72*L72</f>
        <v>0</v>
      </c>
      <c r="O72" s="82">
        <f>G72+K72+N72</f>
        <v>4715</v>
      </c>
    </row>
    <row r="73" spans="1:15" ht="13.5" customHeight="1" x14ac:dyDescent="0.2">
      <c r="A73" s="48" t="s">
        <v>287</v>
      </c>
      <c r="B73" s="38"/>
      <c r="C73" s="164" t="s">
        <v>118</v>
      </c>
      <c r="D73" s="3"/>
      <c r="E73" s="3">
        <v>0</v>
      </c>
      <c r="F73" s="66">
        <v>0</v>
      </c>
      <c r="G73" s="66">
        <f t="shared" si="20"/>
        <v>0</v>
      </c>
      <c r="H73" s="64">
        <v>5</v>
      </c>
      <c r="I73" s="66">
        <v>1</v>
      </c>
      <c r="J73" s="66">
        <v>1875</v>
      </c>
      <c r="K73" s="66">
        <f t="shared" ref="K73" si="21">J73*I73</f>
        <v>1875</v>
      </c>
      <c r="L73" s="66">
        <v>0</v>
      </c>
      <c r="M73" s="66">
        <v>0</v>
      </c>
      <c r="N73" s="66">
        <f t="shared" ref="N73:N75" si="22">M73*L73</f>
        <v>0</v>
      </c>
      <c r="O73" s="66">
        <f t="shared" ref="O73:O89" si="23">G73+K73+N73</f>
        <v>1875</v>
      </c>
    </row>
    <row r="74" spans="1:15" x14ac:dyDescent="0.2">
      <c r="A74" s="48" t="s">
        <v>63</v>
      </c>
      <c r="B74" s="38"/>
      <c r="C74" s="164" t="s">
        <v>118</v>
      </c>
      <c r="D74" s="3"/>
      <c r="E74" s="3"/>
      <c r="F74" s="66">
        <v>0</v>
      </c>
      <c r="G74" s="66">
        <f t="shared" si="20"/>
        <v>0</v>
      </c>
      <c r="H74" s="64">
        <v>1</v>
      </c>
      <c r="I74" s="66"/>
      <c r="J74" s="66">
        <v>0</v>
      </c>
      <c r="K74" s="66">
        <v>0</v>
      </c>
      <c r="L74" s="66">
        <v>3</v>
      </c>
      <c r="M74" s="66">
        <v>3400</v>
      </c>
      <c r="N74" s="66">
        <f t="shared" si="22"/>
        <v>10200</v>
      </c>
      <c r="O74" s="66">
        <f t="shared" si="23"/>
        <v>10200</v>
      </c>
    </row>
    <row r="75" spans="1:15" x14ac:dyDescent="0.2">
      <c r="A75" s="48" t="s">
        <v>64</v>
      </c>
      <c r="B75" s="38"/>
      <c r="C75" s="164" t="s">
        <v>118</v>
      </c>
      <c r="D75" s="3"/>
      <c r="E75" s="3"/>
      <c r="F75" s="66">
        <v>0</v>
      </c>
      <c r="G75" s="66">
        <f t="shared" si="20"/>
        <v>0</v>
      </c>
      <c r="H75" s="64">
        <v>5</v>
      </c>
      <c r="I75" s="66">
        <v>4</v>
      </c>
      <c r="J75" s="66">
        <v>3400</v>
      </c>
      <c r="K75" s="66">
        <f t="shared" ref="K75:K78" si="24">J75*I75</f>
        <v>13600</v>
      </c>
      <c r="L75" s="66">
        <v>0</v>
      </c>
      <c r="M75" s="66">
        <v>0</v>
      </c>
      <c r="N75" s="66">
        <f t="shared" si="22"/>
        <v>0</v>
      </c>
      <c r="O75" s="66">
        <f t="shared" si="23"/>
        <v>13600</v>
      </c>
    </row>
    <row r="76" spans="1:15" x14ac:dyDescent="0.2">
      <c r="A76" s="48" t="s">
        <v>306</v>
      </c>
      <c r="B76" s="38"/>
      <c r="C76" s="164" t="s">
        <v>118</v>
      </c>
      <c r="D76" s="3"/>
      <c r="E76" s="3">
        <v>0</v>
      </c>
      <c r="F76" s="66">
        <v>0</v>
      </c>
      <c r="G76" s="66">
        <f t="shared" si="20"/>
        <v>0</v>
      </c>
      <c r="H76" s="64">
        <v>5</v>
      </c>
      <c r="I76" s="66">
        <v>1</v>
      </c>
      <c r="J76" s="66">
        <v>3400</v>
      </c>
      <c r="K76" s="66">
        <f t="shared" si="24"/>
        <v>3400</v>
      </c>
      <c r="L76" s="66">
        <v>0</v>
      </c>
      <c r="M76" s="66">
        <v>0</v>
      </c>
      <c r="N76" s="66">
        <v>0</v>
      </c>
      <c r="O76" s="66">
        <f t="shared" si="23"/>
        <v>3400</v>
      </c>
    </row>
    <row r="77" spans="1:15" x14ac:dyDescent="0.2">
      <c r="A77" s="119" t="s">
        <v>140</v>
      </c>
      <c r="B77" s="38"/>
      <c r="C77" s="164" t="s">
        <v>119</v>
      </c>
      <c r="D77" s="3"/>
      <c r="E77" s="3">
        <v>8</v>
      </c>
      <c r="F77" s="66">
        <v>50</v>
      </c>
      <c r="G77" s="66">
        <f t="shared" si="20"/>
        <v>400</v>
      </c>
      <c r="H77" s="64">
        <v>31</v>
      </c>
      <c r="I77" s="66">
        <v>180</v>
      </c>
      <c r="J77" s="66">
        <v>87</v>
      </c>
      <c r="K77" s="66">
        <f t="shared" si="24"/>
        <v>15660</v>
      </c>
      <c r="L77" s="66"/>
      <c r="M77" s="66"/>
      <c r="N77" s="66">
        <f t="shared" ref="N77:N89" si="25">M77*L77</f>
        <v>0</v>
      </c>
      <c r="O77" s="66">
        <f t="shared" si="23"/>
        <v>16060</v>
      </c>
    </row>
    <row r="78" spans="1:15" ht="25.5" x14ac:dyDescent="0.2">
      <c r="A78" s="60" t="s">
        <v>109</v>
      </c>
      <c r="B78" s="38"/>
      <c r="C78" s="164" t="s">
        <v>119</v>
      </c>
      <c r="D78" s="3"/>
      <c r="E78" s="3">
        <v>0</v>
      </c>
      <c r="F78" s="66">
        <v>0</v>
      </c>
      <c r="G78" s="66">
        <f t="shared" si="20"/>
        <v>0</v>
      </c>
      <c r="H78" s="64">
        <v>0</v>
      </c>
      <c r="I78" s="66">
        <v>0</v>
      </c>
      <c r="J78" s="66">
        <v>0</v>
      </c>
      <c r="K78" s="66">
        <f t="shared" si="24"/>
        <v>0</v>
      </c>
      <c r="L78" s="66">
        <v>0</v>
      </c>
      <c r="M78" s="66">
        <v>0</v>
      </c>
      <c r="N78" s="66">
        <f t="shared" si="25"/>
        <v>0</v>
      </c>
      <c r="O78" s="66">
        <f t="shared" si="23"/>
        <v>0</v>
      </c>
    </row>
    <row r="79" spans="1:15" x14ac:dyDescent="0.2">
      <c r="A79" s="52" t="s">
        <v>106</v>
      </c>
      <c r="B79" s="38"/>
      <c r="C79" s="48" t="s">
        <v>118</v>
      </c>
      <c r="D79" s="3"/>
      <c r="E79" s="3">
        <v>2</v>
      </c>
      <c r="F79" s="66">
        <v>1500</v>
      </c>
      <c r="G79" s="66">
        <f t="shared" si="20"/>
        <v>3000</v>
      </c>
      <c r="H79" s="64">
        <v>31</v>
      </c>
      <c r="I79" s="66">
        <v>0</v>
      </c>
      <c r="J79" s="66">
        <v>0</v>
      </c>
      <c r="K79" s="66">
        <v>0</v>
      </c>
      <c r="L79" s="66">
        <v>0</v>
      </c>
      <c r="M79" s="66">
        <v>0</v>
      </c>
      <c r="N79" s="66">
        <f t="shared" si="25"/>
        <v>0</v>
      </c>
      <c r="O79" s="66">
        <f t="shared" si="23"/>
        <v>3000</v>
      </c>
    </row>
    <row r="80" spans="1:15" x14ac:dyDescent="0.2">
      <c r="A80" s="52" t="s">
        <v>107</v>
      </c>
      <c r="B80" s="38"/>
      <c r="C80" s="48" t="s">
        <v>118</v>
      </c>
      <c r="D80" s="3"/>
      <c r="E80" s="3">
        <v>0</v>
      </c>
      <c r="F80" s="66">
        <v>0</v>
      </c>
      <c r="G80" s="66">
        <f t="shared" si="20"/>
        <v>0</v>
      </c>
      <c r="H80" s="64"/>
      <c r="I80" s="66">
        <v>0</v>
      </c>
      <c r="J80" s="66">
        <v>0</v>
      </c>
      <c r="K80" s="66">
        <f t="shared" ref="K80:K83" si="26">J80*I80</f>
        <v>0</v>
      </c>
      <c r="L80" s="66">
        <v>0</v>
      </c>
      <c r="M80" s="66">
        <v>0</v>
      </c>
      <c r="N80" s="66">
        <f t="shared" si="25"/>
        <v>0</v>
      </c>
      <c r="O80" s="66">
        <f t="shared" si="23"/>
        <v>0</v>
      </c>
    </row>
    <row r="81" spans="1:15" x14ac:dyDescent="0.2">
      <c r="A81" s="52" t="s">
        <v>108</v>
      </c>
      <c r="B81" s="38"/>
      <c r="C81" s="48" t="s">
        <v>118</v>
      </c>
      <c r="D81" s="3"/>
      <c r="E81" s="3">
        <v>0</v>
      </c>
      <c r="F81" s="66">
        <v>0</v>
      </c>
      <c r="G81" s="66">
        <f t="shared" si="20"/>
        <v>0</v>
      </c>
      <c r="H81" s="64"/>
      <c r="I81" s="66">
        <v>0</v>
      </c>
      <c r="J81" s="66">
        <v>0</v>
      </c>
      <c r="K81" s="66">
        <f t="shared" si="26"/>
        <v>0</v>
      </c>
      <c r="L81" s="66">
        <v>0</v>
      </c>
      <c r="M81" s="66">
        <v>0</v>
      </c>
      <c r="N81" s="66">
        <f t="shared" si="25"/>
        <v>0</v>
      </c>
      <c r="O81" s="66">
        <f t="shared" si="23"/>
        <v>0</v>
      </c>
    </row>
    <row r="82" spans="1:15" x14ac:dyDescent="0.2">
      <c r="A82" s="52" t="s">
        <v>110</v>
      </c>
      <c r="B82" s="38"/>
      <c r="C82" s="48" t="s">
        <v>118</v>
      </c>
      <c r="D82" s="3"/>
      <c r="E82" s="3">
        <v>0</v>
      </c>
      <c r="F82" s="66">
        <v>0</v>
      </c>
      <c r="G82" s="66">
        <f t="shared" si="20"/>
        <v>0</v>
      </c>
      <c r="H82" s="64"/>
      <c r="I82" s="66">
        <v>0</v>
      </c>
      <c r="J82" s="66">
        <v>0</v>
      </c>
      <c r="K82" s="66">
        <f t="shared" si="26"/>
        <v>0</v>
      </c>
      <c r="L82" s="66">
        <v>0</v>
      </c>
      <c r="M82" s="66">
        <v>0</v>
      </c>
      <c r="N82" s="66">
        <f t="shared" si="25"/>
        <v>0</v>
      </c>
      <c r="O82" s="66">
        <f t="shared" si="23"/>
        <v>0</v>
      </c>
    </row>
    <row r="83" spans="1:15" x14ac:dyDescent="0.2">
      <c r="A83" s="52" t="s">
        <v>111</v>
      </c>
      <c r="B83" s="38"/>
      <c r="C83" s="48" t="s">
        <v>118</v>
      </c>
      <c r="D83" s="3"/>
      <c r="E83" s="3">
        <v>8</v>
      </c>
      <c r="F83" s="66">
        <v>400</v>
      </c>
      <c r="G83" s="66">
        <f t="shared" si="20"/>
        <v>3200</v>
      </c>
      <c r="H83" s="65">
        <v>31.5</v>
      </c>
      <c r="I83" s="66">
        <v>0</v>
      </c>
      <c r="J83" s="66">
        <v>0</v>
      </c>
      <c r="K83" s="66">
        <f t="shared" si="26"/>
        <v>0</v>
      </c>
      <c r="L83" s="66">
        <v>0</v>
      </c>
      <c r="M83" s="66">
        <v>0</v>
      </c>
      <c r="N83" s="66">
        <f t="shared" si="25"/>
        <v>0</v>
      </c>
      <c r="O83" s="66">
        <f t="shared" si="23"/>
        <v>3200</v>
      </c>
    </row>
    <row r="84" spans="1:15" x14ac:dyDescent="0.2">
      <c r="A84" s="48" t="s">
        <v>112</v>
      </c>
      <c r="B84" s="38"/>
      <c r="C84" s="60" t="s">
        <v>118</v>
      </c>
      <c r="D84" s="3"/>
      <c r="E84" s="3">
        <v>3500</v>
      </c>
      <c r="F84" s="66">
        <v>3</v>
      </c>
      <c r="G84" s="66">
        <f t="shared" si="20"/>
        <v>10500</v>
      </c>
      <c r="H84" s="64">
        <v>31</v>
      </c>
      <c r="I84" s="66">
        <v>0</v>
      </c>
      <c r="J84" s="66">
        <v>0</v>
      </c>
      <c r="K84" s="66">
        <v>0</v>
      </c>
      <c r="L84" s="66">
        <v>0</v>
      </c>
      <c r="M84" s="66">
        <v>0</v>
      </c>
      <c r="N84" s="66">
        <f t="shared" si="25"/>
        <v>0</v>
      </c>
      <c r="O84" s="66">
        <f t="shared" si="23"/>
        <v>10500</v>
      </c>
    </row>
    <row r="85" spans="1:15" ht="38.25" x14ac:dyDescent="0.2">
      <c r="A85" s="52" t="s">
        <v>113</v>
      </c>
      <c r="B85" s="38"/>
      <c r="C85" s="60" t="s">
        <v>121</v>
      </c>
      <c r="D85" s="3"/>
      <c r="E85" s="3">
        <v>50</v>
      </c>
      <c r="F85" s="160">
        <v>0.5</v>
      </c>
      <c r="G85" s="66">
        <f t="shared" si="20"/>
        <v>25</v>
      </c>
      <c r="H85" s="64">
        <v>31</v>
      </c>
      <c r="I85" s="66">
        <v>0</v>
      </c>
      <c r="J85" s="66">
        <v>0</v>
      </c>
      <c r="K85" s="66">
        <f t="shared" ref="K85:K89" si="27">J85*I85</f>
        <v>0</v>
      </c>
      <c r="L85" s="66">
        <v>0</v>
      </c>
      <c r="M85" s="66">
        <v>0</v>
      </c>
      <c r="N85" s="66">
        <f t="shared" si="25"/>
        <v>0</v>
      </c>
      <c r="O85" s="66">
        <f t="shared" si="23"/>
        <v>25</v>
      </c>
    </row>
    <row r="86" spans="1:15" x14ac:dyDescent="0.2">
      <c r="A86" s="52" t="s">
        <v>114</v>
      </c>
      <c r="B86" s="38"/>
      <c r="C86" s="48" t="s">
        <v>120</v>
      </c>
      <c r="D86" s="3"/>
      <c r="E86" s="3">
        <v>100</v>
      </c>
      <c r="F86" s="160">
        <v>0.5</v>
      </c>
      <c r="G86" s="66">
        <f t="shared" si="20"/>
        <v>50</v>
      </c>
      <c r="H86" s="64">
        <v>31</v>
      </c>
      <c r="I86" s="66">
        <v>0</v>
      </c>
      <c r="J86" s="66">
        <v>0</v>
      </c>
      <c r="K86" s="66">
        <f t="shared" si="27"/>
        <v>0</v>
      </c>
      <c r="L86" s="66">
        <v>0</v>
      </c>
      <c r="M86" s="66">
        <v>0</v>
      </c>
      <c r="N86" s="66">
        <f t="shared" si="25"/>
        <v>0</v>
      </c>
      <c r="O86" s="66">
        <f t="shared" si="23"/>
        <v>50</v>
      </c>
    </row>
    <row r="87" spans="1:15" x14ac:dyDescent="0.2">
      <c r="A87" s="52" t="s">
        <v>115</v>
      </c>
      <c r="B87" s="38"/>
      <c r="C87" s="48" t="s">
        <v>118</v>
      </c>
      <c r="D87" s="3"/>
      <c r="E87" s="3">
        <v>0</v>
      </c>
      <c r="F87" s="3">
        <v>0</v>
      </c>
      <c r="G87" s="66">
        <f t="shared" si="20"/>
        <v>0</v>
      </c>
      <c r="H87" s="64"/>
      <c r="I87" s="66">
        <v>0</v>
      </c>
      <c r="J87" s="66">
        <v>0</v>
      </c>
      <c r="K87" s="66">
        <f t="shared" si="27"/>
        <v>0</v>
      </c>
      <c r="L87" s="66">
        <v>0</v>
      </c>
      <c r="M87" s="66">
        <v>0</v>
      </c>
      <c r="N87" s="66">
        <f t="shared" si="25"/>
        <v>0</v>
      </c>
      <c r="O87" s="66">
        <f t="shared" si="23"/>
        <v>0</v>
      </c>
    </row>
    <row r="88" spans="1:15" x14ac:dyDescent="0.2">
      <c r="A88" s="52" t="s">
        <v>116</v>
      </c>
      <c r="B88" s="38"/>
      <c r="C88" s="48" t="s">
        <v>118</v>
      </c>
      <c r="D88" s="3"/>
      <c r="E88" s="3">
        <v>0</v>
      </c>
      <c r="F88" s="3">
        <v>0</v>
      </c>
      <c r="G88" s="66">
        <f t="shared" si="20"/>
        <v>0</v>
      </c>
      <c r="H88" s="64"/>
      <c r="I88" s="66">
        <v>0</v>
      </c>
      <c r="J88" s="66">
        <v>0</v>
      </c>
      <c r="K88" s="66">
        <f t="shared" si="27"/>
        <v>0</v>
      </c>
      <c r="L88" s="66">
        <v>0</v>
      </c>
      <c r="M88" s="66">
        <v>0</v>
      </c>
      <c r="N88" s="66">
        <f t="shared" si="25"/>
        <v>0</v>
      </c>
      <c r="O88" s="66">
        <f t="shared" si="23"/>
        <v>0</v>
      </c>
    </row>
    <row r="89" spans="1:15" ht="13.5" thickBot="1" x14ac:dyDescent="0.25">
      <c r="A89" s="165" t="s">
        <v>117</v>
      </c>
      <c r="B89" s="38"/>
      <c r="C89" s="48" t="s">
        <v>118</v>
      </c>
      <c r="D89" s="3"/>
      <c r="E89" s="3">
        <v>0</v>
      </c>
      <c r="F89" s="3">
        <v>0</v>
      </c>
      <c r="G89" s="66">
        <f t="shared" si="20"/>
        <v>0</v>
      </c>
      <c r="H89" s="64"/>
      <c r="I89" s="66">
        <v>0</v>
      </c>
      <c r="J89" s="66">
        <v>0</v>
      </c>
      <c r="K89" s="66">
        <f t="shared" si="27"/>
        <v>0</v>
      </c>
      <c r="L89" s="66">
        <v>0</v>
      </c>
      <c r="M89" s="66">
        <v>0</v>
      </c>
      <c r="N89" s="66">
        <f t="shared" si="25"/>
        <v>0</v>
      </c>
      <c r="O89" s="66">
        <f t="shared" si="23"/>
        <v>0</v>
      </c>
    </row>
    <row r="90" spans="1:15" ht="33.6" customHeight="1" thickBot="1" x14ac:dyDescent="0.25">
      <c r="A90" s="261" t="str">
        <f>'Manejo de Recursos'!B27</f>
        <v>Promocion y divulgacion de los programas PINPEP Y PROBOSQUE con comunidades y propietarios privados alrededor del parque</v>
      </c>
      <c r="B90" s="262"/>
      <c r="C90" s="263"/>
      <c r="D90" s="264" t="s">
        <v>25</v>
      </c>
      <c r="E90" s="265"/>
      <c r="F90" s="86"/>
      <c r="G90" s="89">
        <f>SUM(G91:G108)</f>
        <v>6052.5</v>
      </c>
      <c r="H90" s="75"/>
      <c r="I90" s="34"/>
      <c r="J90" s="88"/>
      <c r="K90" s="89">
        <f>SUM(K91:K108)</f>
        <v>19375</v>
      </c>
      <c r="L90" s="29"/>
      <c r="M90" s="36"/>
      <c r="N90" s="89">
        <f>SUM(N91:N108)</f>
        <v>10200</v>
      </c>
      <c r="O90" s="89">
        <f>SUM(O91:O108)</f>
        <v>35627.5</v>
      </c>
    </row>
    <row r="91" spans="1:15" x14ac:dyDescent="0.2">
      <c r="A91" s="49" t="s">
        <v>62</v>
      </c>
      <c r="B91" s="38"/>
      <c r="C91" s="61" t="s">
        <v>118</v>
      </c>
      <c r="D91" s="3"/>
      <c r="E91" s="3">
        <v>1</v>
      </c>
      <c r="F91" s="66">
        <v>4715</v>
      </c>
      <c r="G91" s="82">
        <f t="shared" ref="G91:G108" si="28">F91*E91</f>
        <v>4715</v>
      </c>
      <c r="H91" s="64">
        <v>31</v>
      </c>
      <c r="I91" s="66">
        <v>0</v>
      </c>
      <c r="J91" s="66">
        <v>0</v>
      </c>
      <c r="K91" s="82">
        <f>J91*I91</f>
        <v>0</v>
      </c>
      <c r="L91" s="66">
        <v>0</v>
      </c>
      <c r="M91" s="66">
        <v>0</v>
      </c>
      <c r="N91" s="82">
        <f>M91*L91</f>
        <v>0</v>
      </c>
      <c r="O91" s="82">
        <f>G91+K91+N91</f>
        <v>4715</v>
      </c>
    </row>
    <row r="92" spans="1:15" x14ac:dyDescent="0.2">
      <c r="A92" s="48" t="s">
        <v>287</v>
      </c>
      <c r="B92" s="38"/>
      <c r="C92" s="164" t="s">
        <v>118</v>
      </c>
      <c r="D92" s="3"/>
      <c r="E92" s="3">
        <v>0</v>
      </c>
      <c r="F92" s="66">
        <v>0</v>
      </c>
      <c r="G92" s="66">
        <f t="shared" si="28"/>
        <v>0</v>
      </c>
      <c r="H92" s="64">
        <v>5</v>
      </c>
      <c r="I92" s="66">
        <v>1</v>
      </c>
      <c r="J92" s="66">
        <v>1875</v>
      </c>
      <c r="K92" s="66">
        <f t="shared" ref="K92" si="29">J92*I92</f>
        <v>1875</v>
      </c>
      <c r="L92" s="66">
        <v>0</v>
      </c>
      <c r="M92" s="66">
        <v>0</v>
      </c>
      <c r="N92" s="66">
        <f t="shared" ref="N92:N94" si="30">M92*L92</f>
        <v>0</v>
      </c>
      <c r="O92" s="66">
        <f t="shared" ref="O92:O108" si="31">G92+K92+N92</f>
        <v>1875</v>
      </c>
    </row>
    <row r="93" spans="1:15" x14ac:dyDescent="0.2">
      <c r="A93" s="48" t="s">
        <v>63</v>
      </c>
      <c r="B93" s="38"/>
      <c r="C93" s="164" t="s">
        <v>118</v>
      </c>
      <c r="D93" s="3"/>
      <c r="E93" s="3"/>
      <c r="F93" s="66">
        <v>0</v>
      </c>
      <c r="G93" s="66">
        <f t="shared" si="28"/>
        <v>0</v>
      </c>
      <c r="H93" s="64">
        <v>1</v>
      </c>
      <c r="I93" s="66"/>
      <c r="J93" s="66">
        <v>0</v>
      </c>
      <c r="K93" s="66">
        <v>0</v>
      </c>
      <c r="L93" s="66">
        <v>3</v>
      </c>
      <c r="M93" s="66">
        <v>3400</v>
      </c>
      <c r="N93" s="66">
        <f t="shared" si="30"/>
        <v>10200</v>
      </c>
      <c r="O93" s="66">
        <f t="shared" si="31"/>
        <v>10200</v>
      </c>
    </row>
    <row r="94" spans="1:15" x14ac:dyDescent="0.2">
      <c r="A94" s="48" t="s">
        <v>64</v>
      </c>
      <c r="B94" s="38"/>
      <c r="C94" s="164" t="s">
        <v>118</v>
      </c>
      <c r="D94" s="3"/>
      <c r="E94" s="3"/>
      <c r="F94" s="66">
        <v>0</v>
      </c>
      <c r="G94" s="66">
        <f t="shared" si="28"/>
        <v>0</v>
      </c>
      <c r="H94" s="64">
        <v>5</v>
      </c>
      <c r="I94" s="66">
        <v>4</v>
      </c>
      <c r="J94" s="66">
        <v>3400</v>
      </c>
      <c r="K94" s="66">
        <f t="shared" ref="K94:K97" si="32">J94*I94</f>
        <v>13600</v>
      </c>
      <c r="L94" s="66">
        <v>0</v>
      </c>
      <c r="M94" s="66">
        <v>0</v>
      </c>
      <c r="N94" s="66">
        <f t="shared" si="30"/>
        <v>0</v>
      </c>
      <c r="O94" s="66">
        <f t="shared" si="31"/>
        <v>13600</v>
      </c>
    </row>
    <row r="95" spans="1:15" x14ac:dyDescent="0.2">
      <c r="A95" s="48" t="s">
        <v>306</v>
      </c>
      <c r="B95" s="38"/>
      <c r="C95" s="164" t="s">
        <v>118</v>
      </c>
      <c r="D95" s="3"/>
      <c r="E95" s="3">
        <v>0</v>
      </c>
      <c r="F95" s="66">
        <v>0</v>
      </c>
      <c r="G95" s="66">
        <f t="shared" si="28"/>
        <v>0</v>
      </c>
      <c r="H95" s="64">
        <v>5</v>
      </c>
      <c r="I95" s="66">
        <v>1</v>
      </c>
      <c r="J95" s="66">
        <v>3400</v>
      </c>
      <c r="K95" s="66">
        <f t="shared" si="32"/>
        <v>3400</v>
      </c>
      <c r="L95" s="66">
        <v>0</v>
      </c>
      <c r="M95" s="66">
        <v>0</v>
      </c>
      <c r="N95" s="66">
        <v>0</v>
      </c>
      <c r="O95" s="66">
        <f t="shared" si="31"/>
        <v>3400</v>
      </c>
    </row>
    <row r="96" spans="1:15" x14ac:dyDescent="0.2">
      <c r="A96" s="119" t="s">
        <v>140</v>
      </c>
      <c r="B96" s="38"/>
      <c r="C96" s="164" t="s">
        <v>119</v>
      </c>
      <c r="D96" s="3"/>
      <c r="E96" s="3">
        <v>10</v>
      </c>
      <c r="F96" s="66">
        <v>50</v>
      </c>
      <c r="G96" s="66">
        <f t="shared" si="28"/>
        <v>500</v>
      </c>
      <c r="H96" s="64">
        <v>31</v>
      </c>
      <c r="I96" s="66">
        <v>0</v>
      </c>
      <c r="J96" s="66">
        <v>0</v>
      </c>
      <c r="K96" s="66">
        <f t="shared" si="32"/>
        <v>0</v>
      </c>
      <c r="L96" s="66"/>
      <c r="M96" s="66"/>
      <c r="N96" s="66">
        <f t="shared" ref="N96:N108" si="33">M96*L96</f>
        <v>0</v>
      </c>
      <c r="O96" s="66">
        <f t="shared" si="31"/>
        <v>500</v>
      </c>
    </row>
    <row r="97" spans="1:15" ht="25.5" x14ac:dyDescent="0.2">
      <c r="A97" s="60" t="s">
        <v>109</v>
      </c>
      <c r="B97" s="38"/>
      <c r="C97" s="164" t="s">
        <v>119</v>
      </c>
      <c r="D97" s="3"/>
      <c r="E97" s="3">
        <v>3</v>
      </c>
      <c r="F97" s="66">
        <v>150</v>
      </c>
      <c r="G97" s="66">
        <f t="shared" si="28"/>
        <v>450</v>
      </c>
      <c r="H97" s="64">
        <v>31</v>
      </c>
      <c r="I97" s="66">
        <v>2</v>
      </c>
      <c r="J97" s="66">
        <v>150</v>
      </c>
      <c r="K97" s="66">
        <f t="shared" si="32"/>
        <v>300</v>
      </c>
      <c r="L97" s="66">
        <v>0</v>
      </c>
      <c r="M97" s="66">
        <v>0</v>
      </c>
      <c r="N97" s="66">
        <f t="shared" si="33"/>
        <v>0</v>
      </c>
      <c r="O97" s="66">
        <f t="shared" si="31"/>
        <v>750</v>
      </c>
    </row>
    <row r="98" spans="1:15" x14ac:dyDescent="0.2">
      <c r="A98" s="52" t="s">
        <v>106</v>
      </c>
      <c r="B98" s="38"/>
      <c r="C98" s="48" t="s">
        <v>118</v>
      </c>
      <c r="D98" s="3"/>
      <c r="E98" s="3">
        <v>0</v>
      </c>
      <c r="F98" s="66">
        <v>0</v>
      </c>
      <c r="G98" s="66">
        <f t="shared" si="28"/>
        <v>0</v>
      </c>
      <c r="H98" s="64">
        <v>0</v>
      </c>
      <c r="I98" s="66">
        <v>0</v>
      </c>
      <c r="J98" s="66">
        <v>0</v>
      </c>
      <c r="K98" s="66">
        <v>0</v>
      </c>
      <c r="L98" s="66">
        <v>0</v>
      </c>
      <c r="M98" s="66">
        <v>0</v>
      </c>
      <c r="N98" s="66">
        <f t="shared" si="33"/>
        <v>0</v>
      </c>
      <c r="O98" s="66">
        <f t="shared" si="31"/>
        <v>0</v>
      </c>
    </row>
    <row r="99" spans="1:15" x14ac:dyDescent="0.2">
      <c r="A99" s="52" t="s">
        <v>107</v>
      </c>
      <c r="B99" s="38"/>
      <c r="C99" s="48" t="s">
        <v>118</v>
      </c>
      <c r="D99" s="3"/>
      <c r="E99" s="3">
        <v>0</v>
      </c>
      <c r="F99" s="66">
        <v>0</v>
      </c>
      <c r="G99" s="66">
        <f t="shared" si="28"/>
        <v>0</v>
      </c>
      <c r="H99" s="64"/>
      <c r="I99" s="66">
        <v>0</v>
      </c>
      <c r="J99" s="66">
        <v>0</v>
      </c>
      <c r="K99" s="66">
        <f t="shared" ref="K99:K102" si="34">J99*I99</f>
        <v>0</v>
      </c>
      <c r="L99" s="66">
        <v>0</v>
      </c>
      <c r="M99" s="66">
        <v>0</v>
      </c>
      <c r="N99" s="66">
        <f t="shared" si="33"/>
        <v>0</v>
      </c>
      <c r="O99" s="66">
        <f t="shared" si="31"/>
        <v>0</v>
      </c>
    </row>
    <row r="100" spans="1:15" x14ac:dyDescent="0.2">
      <c r="A100" s="52" t="s">
        <v>108</v>
      </c>
      <c r="B100" s="38"/>
      <c r="C100" s="48" t="s">
        <v>118</v>
      </c>
      <c r="D100" s="3"/>
      <c r="E100" s="3">
        <v>0</v>
      </c>
      <c r="F100" s="66">
        <v>0</v>
      </c>
      <c r="G100" s="66">
        <f t="shared" si="28"/>
        <v>0</v>
      </c>
      <c r="H100" s="64"/>
      <c r="I100" s="66">
        <v>0</v>
      </c>
      <c r="J100" s="66">
        <v>0</v>
      </c>
      <c r="K100" s="66">
        <f t="shared" si="34"/>
        <v>0</v>
      </c>
      <c r="L100" s="66">
        <v>0</v>
      </c>
      <c r="M100" s="66">
        <v>0</v>
      </c>
      <c r="N100" s="66">
        <f t="shared" si="33"/>
        <v>0</v>
      </c>
      <c r="O100" s="66">
        <f t="shared" si="31"/>
        <v>0</v>
      </c>
    </row>
    <row r="101" spans="1:15" x14ac:dyDescent="0.2">
      <c r="A101" s="52" t="s">
        <v>110</v>
      </c>
      <c r="B101" s="38"/>
      <c r="C101" s="48" t="s">
        <v>118</v>
      </c>
      <c r="D101" s="3"/>
      <c r="E101" s="3">
        <v>0</v>
      </c>
      <c r="F101" s="66">
        <v>0</v>
      </c>
      <c r="G101" s="66">
        <f t="shared" si="28"/>
        <v>0</v>
      </c>
      <c r="H101" s="64"/>
      <c r="I101" s="66">
        <v>0</v>
      </c>
      <c r="J101" s="66">
        <v>0</v>
      </c>
      <c r="K101" s="66">
        <f t="shared" si="34"/>
        <v>0</v>
      </c>
      <c r="L101" s="66">
        <v>0</v>
      </c>
      <c r="M101" s="66">
        <v>0</v>
      </c>
      <c r="N101" s="66">
        <f t="shared" si="33"/>
        <v>0</v>
      </c>
      <c r="O101" s="66">
        <f t="shared" si="31"/>
        <v>0</v>
      </c>
    </row>
    <row r="102" spans="1:15" x14ac:dyDescent="0.2">
      <c r="A102" s="52" t="s">
        <v>111</v>
      </c>
      <c r="B102" s="38"/>
      <c r="C102" s="48" t="s">
        <v>118</v>
      </c>
      <c r="D102" s="3"/>
      <c r="E102" s="3">
        <v>1</v>
      </c>
      <c r="F102" s="66">
        <v>200</v>
      </c>
      <c r="G102" s="66">
        <f t="shared" si="28"/>
        <v>200</v>
      </c>
      <c r="H102" s="65">
        <v>31.5</v>
      </c>
      <c r="I102" s="66">
        <v>1</v>
      </c>
      <c r="J102" s="66">
        <v>200</v>
      </c>
      <c r="K102" s="66">
        <f t="shared" si="34"/>
        <v>200</v>
      </c>
      <c r="L102" s="66">
        <v>0</v>
      </c>
      <c r="M102" s="66">
        <v>0</v>
      </c>
      <c r="N102" s="66">
        <f t="shared" si="33"/>
        <v>0</v>
      </c>
      <c r="O102" s="66">
        <f t="shared" si="31"/>
        <v>400</v>
      </c>
    </row>
    <row r="103" spans="1:15" x14ac:dyDescent="0.2">
      <c r="A103" s="48" t="s">
        <v>112</v>
      </c>
      <c r="B103" s="38"/>
      <c r="C103" s="60" t="s">
        <v>118</v>
      </c>
      <c r="D103" s="3"/>
      <c r="E103" s="3">
        <v>0</v>
      </c>
      <c r="F103" s="66">
        <v>0</v>
      </c>
      <c r="G103" s="66">
        <f t="shared" si="28"/>
        <v>0</v>
      </c>
      <c r="H103" s="64"/>
      <c r="I103" s="66">
        <v>0</v>
      </c>
      <c r="J103" s="66">
        <v>0</v>
      </c>
      <c r="K103" s="66">
        <v>0</v>
      </c>
      <c r="L103" s="66">
        <v>0</v>
      </c>
      <c r="M103" s="66">
        <v>0</v>
      </c>
      <c r="N103" s="66">
        <f t="shared" si="33"/>
        <v>0</v>
      </c>
      <c r="O103" s="66">
        <f t="shared" si="31"/>
        <v>0</v>
      </c>
    </row>
    <row r="104" spans="1:15" ht="38.25" x14ac:dyDescent="0.2">
      <c r="A104" s="52" t="s">
        <v>113</v>
      </c>
      <c r="B104" s="38"/>
      <c r="C104" s="60" t="s">
        <v>121</v>
      </c>
      <c r="D104" s="3"/>
      <c r="E104" s="3">
        <v>75</v>
      </c>
      <c r="F104" s="160">
        <v>0.5</v>
      </c>
      <c r="G104" s="66">
        <f t="shared" si="28"/>
        <v>37.5</v>
      </c>
      <c r="H104" s="64">
        <v>31</v>
      </c>
      <c r="I104" s="66">
        <v>0</v>
      </c>
      <c r="J104" s="66">
        <v>0</v>
      </c>
      <c r="K104" s="66">
        <f t="shared" ref="K104:K108" si="35">J104*I104</f>
        <v>0</v>
      </c>
      <c r="L104" s="66">
        <v>0</v>
      </c>
      <c r="M104" s="66">
        <v>0</v>
      </c>
      <c r="N104" s="66">
        <f t="shared" si="33"/>
        <v>0</v>
      </c>
      <c r="O104" s="66">
        <f t="shared" si="31"/>
        <v>37.5</v>
      </c>
    </row>
    <row r="105" spans="1:15" x14ac:dyDescent="0.2">
      <c r="A105" s="52" t="s">
        <v>114</v>
      </c>
      <c r="B105" s="38"/>
      <c r="C105" s="48" t="s">
        <v>120</v>
      </c>
      <c r="D105" s="3"/>
      <c r="E105" s="3">
        <v>300</v>
      </c>
      <c r="F105" s="160">
        <v>0.5</v>
      </c>
      <c r="G105" s="66">
        <f t="shared" si="28"/>
        <v>150</v>
      </c>
      <c r="H105" s="64">
        <v>31</v>
      </c>
      <c r="I105" s="66">
        <v>0</v>
      </c>
      <c r="J105" s="66">
        <v>0</v>
      </c>
      <c r="K105" s="66">
        <f t="shared" si="35"/>
        <v>0</v>
      </c>
      <c r="L105" s="66">
        <v>0</v>
      </c>
      <c r="M105" s="66">
        <v>0</v>
      </c>
      <c r="N105" s="66">
        <f t="shared" si="33"/>
        <v>0</v>
      </c>
      <c r="O105" s="66">
        <f t="shared" si="31"/>
        <v>150</v>
      </c>
    </row>
    <row r="106" spans="1:15" x14ac:dyDescent="0.2">
      <c r="A106" s="52" t="s">
        <v>115</v>
      </c>
      <c r="B106" s="38"/>
      <c r="C106" s="48" t="s">
        <v>118</v>
      </c>
      <c r="D106" s="3"/>
      <c r="E106" s="3">
        <v>0</v>
      </c>
      <c r="F106" s="3">
        <v>0</v>
      </c>
      <c r="G106" s="66">
        <f t="shared" si="28"/>
        <v>0</v>
      </c>
      <c r="H106" s="64"/>
      <c r="I106" s="66">
        <v>0</v>
      </c>
      <c r="J106" s="66">
        <v>0</v>
      </c>
      <c r="K106" s="66">
        <f t="shared" si="35"/>
        <v>0</v>
      </c>
      <c r="L106" s="66">
        <v>0</v>
      </c>
      <c r="M106" s="66">
        <v>0</v>
      </c>
      <c r="N106" s="66">
        <f t="shared" si="33"/>
        <v>0</v>
      </c>
      <c r="O106" s="66">
        <f t="shared" si="31"/>
        <v>0</v>
      </c>
    </row>
    <row r="107" spans="1:15" x14ac:dyDescent="0.2">
      <c r="A107" s="52" t="s">
        <v>116</v>
      </c>
      <c r="B107" s="38"/>
      <c r="C107" s="48" t="s">
        <v>118</v>
      </c>
      <c r="D107" s="3"/>
      <c r="E107" s="3">
        <v>0</v>
      </c>
      <c r="F107" s="3">
        <v>0</v>
      </c>
      <c r="G107" s="66">
        <f t="shared" si="28"/>
        <v>0</v>
      </c>
      <c r="H107" s="64"/>
      <c r="I107" s="66">
        <v>0</v>
      </c>
      <c r="J107" s="66">
        <v>0</v>
      </c>
      <c r="K107" s="66">
        <f t="shared" si="35"/>
        <v>0</v>
      </c>
      <c r="L107" s="66">
        <v>0</v>
      </c>
      <c r="M107" s="66">
        <v>0</v>
      </c>
      <c r="N107" s="66">
        <f t="shared" si="33"/>
        <v>0</v>
      </c>
      <c r="O107" s="66">
        <f t="shared" si="31"/>
        <v>0</v>
      </c>
    </row>
    <row r="108" spans="1:15" ht="13.5" thickBot="1" x14ac:dyDescent="0.25">
      <c r="A108" s="165" t="s">
        <v>117</v>
      </c>
      <c r="B108" s="38"/>
      <c r="C108" s="48" t="s">
        <v>118</v>
      </c>
      <c r="D108" s="3"/>
      <c r="E108" s="3">
        <v>0</v>
      </c>
      <c r="F108" s="3">
        <v>0</v>
      </c>
      <c r="G108" s="66">
        <f t="shared" si="28"/>
        <v>0</v>
      </c>
      <c r="H108" s="64"/>
      <c r="I108" s="66">
        <v>0</v>
      </c>
      <c r="J108" s="66">
        <v>0</v>
      </c>
      <c r="K108" s="66">
        <f t="shared" si="35"/>
        <v>0</v>
      </c>
      <c r="L108" s="66">
        <v>0</v>
      </c>
      <c r="M108" s="66">
        <v>0</v>
      </c>
      <c r="N108" s="66">
        <f t="shared" si="33"/>
        <v>0</v>
      </c>
      <c r="O108" s="66">
        <f t="shared" si="31"/>
        <v>0</v>
      </c>
    </row>
    <row r="109" spans="1:15" ht="19.5" thickBot="1" x14ac:dyDescent="0.35">
      <c r="A109" s="272" t="s">
        <v>66</v>
      </c>
      <c r="B109" s="273"/>
      <c r="C109" s="273"/>
      <c r="D109" s="273"/>
      <c r="E109" s="273"/>
      <c r="F109" s="273"/>
      <c r="G109" s="273"/>
      <c r="H109" s="274"/>
      <c r="I109" s="28"/>
      <c r="J109" s="28"/>
      <c r="K109" s="28"/>
      <c r="L109" s="28"/>
      <c r="M109" s="28"/>
      <c r="N109" s="3">
        <v>0</v>
      </c>
      <c r="O109" s="3"/>
    </row>
    <row r="110" spans="1:15" ht="30.75" customHeight="1" thickBot="1" x14ac:dyDescent="0.25">
      <c r="A110" s="275" t="str">
        <f>'Investigacion y Monitoreo'!A12:U12</f>
        <v>Objetivo 3. Establecer un proceso sistemático de monitoreo de Aves, Mamíferos, Anfibios y Reptiles</v>
      </c>
      <c r="B110" s="276"/>
      <c r="C110" s="276"/>
      <c r="D110" s="277"/>
      <c r="E110" s="32"/>
      <c r="F110" s="32"/>
      <c r="G110" s="28"/>
      <c r="H110" s="3"/>
      <c r="I110" s="28"/>
      <c r="J110" s="28"/>
      <c r="K110" s="28"/>
      <c r="L110" s="28"/>
      <c r="M110" s="28"/>
      <c r="N110" s="28">
        <v>0</v>
      </c>
      <c r="O110" s="28"/>
    </row>
    <row r="111" spans="1:15" ht="27" customHeight="1" thickBot="1" x14ac:dyDescent="0.25">
      <c r="A111" s="268" t="str">
        <f>'Investigacion y Monitoreo'!B15</f>
        <v>Continuar con el monitoreo de aves residentes, transitorias y migratorias en el parque</v>
      </c>
      <c r="B111" s="262"/>
      <c r="C111" s="269"/>
      <c r="D111" s="271" t="s">
        <v>25</v>
      </c>
      <c r="E111" s="266"/>
      <c r="F111" s="37"/>
      <c r="G111" s="90">
        <f>SUM(G112:G129)</f>
        <v>16165</v>
      </c>
      <c r="H111" s="32"/>
      <c r="I111" s="28"/>
      <c r="J111" s="37"/>
      <c r="K111" s="89">
        <f>SUM(K112:K129)</f>
        <v>18875</v>
      </c>
      <c r="L111" s="32"/>
      <c r="M111" s="37"/>
      <c r="N111" s="89">
        <f>SUM(N112:N129)</f>
        <v>10200</v>
      </c>
      <c r="O111" s="89">
        <f>SUM(O112:O129)</f>
        <v>45240</v>
      </c>
    </row>
    <row r="112" spans="1:15" x14ac:dyDescent="0.2">
      <c r="A112" s="49" t="s">
        <v>62</v>
      </c>
      <c r="B112" s="38"/>
      <c r="C112" s="61" t="s">
        <v>118</v>
      </c>
      <c r="D112" s="3"/>
      <c r="E112" s="3">
        <v>1</v>
      </c>
      <c r="F112" s="66">
        <v>4715</v>
      </c>
      <c r="G112" s="82">
        <f t="shared" ref="G112:G129" si="36">F112*E112</f>
        <v>4715</v>
      </c>
      <c r="H112" s="64">
        <v>31</v>
      </c>
      <c r="I112" s="66">
        <v>0</v>
      </c>
      <c r="J112" s="66">
        <v>0</v>
      </c>
      <c r="K112" s="82">
        <f>J112*I112</f>
        <v>0</v>
      </c>
      <c r="L112" s="66">
        <v>0</v>
      </c>
      <c r="M112" s="66">
        <v>0</v>
      </c>
      <c r="N112" s="82">
        <f>M112*L112</f>
        <v>0</v>
      </c>
      <c r="O112" s="82">
        <f>G112+K112+N112</f>
        <v>4715</v>
      </c>
    </row>
    <row r="113" spans="1:15" x14ac:dyDescent="0.2">
      <c r="A113" s="48" t="s">
        <v>287</v>
      </c>
      <c r="B113" s="38"/>
      <c r="C113" s="164" t="s">
        <v>118</v>
      </c>
      <c r="D113" s="3"/>
      <c r="E113" s="3">
        <v>0</v>
      </c>
      <c r="F113" s="66">
        <v>0</v>
      </c>
      <c r="G113" s="66">
        <f t="shared" si="36"/>
        <v>0</v>
      </c>
      <c r="H113" s="64">
        <v>5</v>
      </c>
      <c r="I113" s="66">
        <v>1</v>
      </c>
      <c r="J113" s="66">
        <v>1875</v>
      </c>
      <c r="K113" s="66">
        <f t="shared" ref="K113" si="37">J113*I113</f>
        <v>1875</v>
      </c>
      <c r="L113" s="66">
        <v>0</v>
      </c>
      <c r="M113" s="66">
        <v>0</v>
      </c>
      <c r="N113" s="66">
        <f t="shared" ref="N113:N115" si="38">M113*L113</f>
        <v>0</v>
      </c>
      <c r="O113" s="66">
        <f t="shared" ref="O113:O129" si="39">G113+K113+N113</f>
        <v>1875</v>
      </c>
    </row>
    <row r="114" spans="1:15" x14ac:dyDescent="0.2">
      <c r="A114" s="48" t="s">
        <v>63</v>
      </c>
      <c r="B114" s="38"/>
      <c r="C114" s="164" t="s">
        <v>118</v>
      </c>
      <c r="D114" s="3"/>
      <c r="E114" s="3"/>
      <c r="F114" s="66">
        <v>0</v>
      </c>
      <c r="G114" s="66">
        <f t="shared" si="36"/>
        <v>0</v>
      </c>
      <c r="H114" s="64">
        <v>1</v>
      </c>
      <c r="I114" s="66"/>
      <c r="J114" s="66">
        <v>0</v>
      </c>
      <c r="K114" s="66">
        <v>0</v>
      </c>
      <c r="L114" s="66">
        <v>3</v>
      </c>
      <c r="M114" s="66">
        <v>3400</v>
      </c>
      <c r="N114" s="66">
        <f t="shared" si="38"/>
        <v>10200</v>
      </c>
      <c r="O114" s="66">
        <f t="shared" si="39"/>
        <v>10200</v>
      </c>
    </row>
    <row r="115" spans="1:15" x14ac:dyDescent="0.2">
      <c r="A115" s="48" t="s">
        <v>64</v>
      </c>
      <c r="B115" s="38"/>
      <c r="C115" s="164" t="s">
        <v>118</v>
      </c>
      <c r="D115" s="3"/>
      <c r="E115" s="3"/>
      <c r="F115" s="66">
        <v>0</v>
      </c>
      <c r="G115" s="66">
        <f t="shared" si="36"/>
        <v>0</v>
      </c>
      <c r="H115" s="64">
        <v>5</v>
      </c>
      <c r="I115" s="66">
        <v>4</v>
      </c>
      <c r="J115" s="66">
        <v>3400</v>
      </c>
      <c r="K115" s="66">
        <f t="shared" ref="K115:K118" si="40">J115*I115</f>
        <v>13600</v>
      </c>
      <c r="L115" s="66">
        <v>0</v>
      </c>
      <c r="M115" s="66">
        <v>0</v>
      </c>
      <c r="N115" s="66">
        <f t="shared" si="38"/>
        <v>0</v>
      </c>
      <c r="O115" s="66">
        <f t="shared" si="39"/>
        <v>13600</v>
      </c>
    </row>
    <row r="116" spans="1:15" ht="17.25" customHeight="1" x14ac:dyDescent="0.2">
      <c r="A116" s="48" t="s">
        <v>306</v>
      </c>
      <c r="B116" s="38"/>
      <c r="C116" s="164" t="s">
        <v>118</v>
      </c>
      <c r="D116" s="3"/>
      <c r="E116" s="3">
        <v>0</v>
      </c>
      <c r="F116" s="66">
        <v>0</v>
      </c>
      <c r="G116" s="66">
        <f t="shared" si="36"/>
        <v>0</v>
      </c>
      <c r="H116" s="64">
        <v>5</v>
      </c>
      <c r="I116" s="66">
        <v>1</v>
      </c>
      <c r="J116" s="66">
        <v>3400</v>
      </c>
      <c r="K116" s="66">
        <f t="shared" si="40"/>
        <v>3400</v>
      </c>
      <c r="L116" s="66">
        <v>0</v>
      </c>
      <c r="M116" s="66">
        <v>0</v>
      </c>
      <c r="N116" s="66">
        <v>0</v>
      </c>
      <c r="O116" s="66">
        <f t="shared" si="39"/>
        <v>3400</v>
      </c>
    </row>
    <row r="117" spans="1:15" ht="15.75" customHeight="1" x14ac:dyDescent="0.2">
      <c r="A117" s="119" t="s">
        <v>140</v>
      </c>
      <c r="B117" s="38"/>
      <c r="C117" s="164" t="s">
        <v>119</v>
      </c>
      <c r="D117" s="3"/>
      <c r="E117" s="3">
        <v>6</v>
      </c>
      <c r="F117" s="66">
        <v>1500</v>
      </c>
      <c r="G117" s="66">
        <f t="shared" si="36"/>
        <v>9000</v>
      </c>
      <c r="H117" s="64">
        <v>31</v>
      </c>
      <c r="I117" s="66">
        <v>0</v>
      </c>
      <c r="J117" s="66">
        <v>0</v>
      </c>
      <c r="K117" s="66">
        <f t="shared" si="40"/>
        <v>0</v>
      </c>
      <c r="L117" s="66"/>
      <c r="M117" s="66"/>
      <c r="N117" s="66">
        <f t="shared" ref="N117:N129" si="41">M117*L117</f>
        <v>0</v>
      </c>
      <c r="O117" s="66">
        <f t="shared" si="39"/>
        <v>9000</v>
      </c>
    </row>
    <row r="118" spans="1:15" ht="25.5" x14ac:dyDescent="0.2">
      <c r="A118" s="60" t="s">
        <v>109</v>
      </c>
      <c r="B118" s="38"/>
      <c r="C118" s="164" t="s">
        <v>119</v>
      </c>
      <c r="D118" s="3"/>
      <c r="E118" s="3">
        <v>0</v>
      </c>
      <c r="F118" s="66">
        <v>0</v>
      </c>
      <c r="G118" s="66">
        <f t="shared" si="36"/>
        <v>0</v>
      </c>
      <c r="H118" s="64">
        <v>31</v>
      </c>
      <c r="I118" s="66">
        <v>0</v>
      </c>
      <c r="J118" s="66">
        <v>0</v>
      </c>
      <c r="K118" s="66">
        <f t="shared" si="40"/>
        <v>0</v>
      </c>
      <c r="L118" s="66">
        <v>0</v>
      </c>
      <c r="M118" s="66">
        <v>0</v>
      </c>
      <c r="N118" s="66">
        <f t="shared" si="41"/>
        <v>0</v>
      </c>
      <c r="O118" s="66">
        <f t="shared" si="39"/>
        <v>0</v>
      </c>
    </row>
    <row r="119" spans="1:15" x14ac:dyDescent="0.2">
      <c r="A119" s="52" t="s">
        <v>106</v>
      </c>
      <c r="B119" s="38"/>
      <c r="C119" s="48" t="s">
        <v>118</v>
      </c>
      <c r="D119" s="3"/>
      <c r="E119" s="3">
        <v>1</v>
      </c>
      <c r="F119" s="66">
        <v>1200</v>
      </c>
      <c r="G119" s="66">
        <f t="shared" si="36"/>
        <v>1200</v>
      </c>
      <c r="H119" s="64">
        <v>31</v>
      </c>
      <c r="I119" s="66">
        <v>0</v>
      </c>
      <c r="J119" s="66">
        <v>0</v>
      </c>
      <c r="K119" s="66">
        <v>0</v>
      </c>
      <c r="L119" s="66">
        <v>0</v>
      </c>
      <c r="M119" s="66">
        <v>0</v>
      </c>
      <c r="N119" s="66">
        <f t="shared" si="41"/>
        <v>0</v>
      </c>
      <c r="O119" s="66">
        <f t="shared" si="39"/>
        <v>1200</v>
      </c>
    </row>
    <row r="120" spans="1:15" x14ac:dyDescent="0.2">
      <c r="A120" s="52" t="s">
        <v>107</v>
      </c>
      <c r="B120" s="38"/>
      <c r="C120" s="48" t="s">
        <v>118</v>
      </c>
      <c r="D120" s="3"/>
      <c r="E120" s="3">
        <v>0</v>
      </c>
      <c r="F120" s="66">
        <v>0</v>
      </c>
      <c r="G120" s="66">
        <f t="shared" si="36"/>
        <v>0</v>
      </c>
      <c r="H120" s="64"/>
      <c r="I120" s="66">
        <v>0</v>
      </c>
      <c r="J120" s="66">
        <v>0</v>
      </c>
      <c r="K120" s="66">
        <f t="shared" ref="K120:K123" si="42">J120*I120</f>
        <v>0</v>
      </c>
      <c r="L120" s="66">
        <v>0</v>
      </c>
      <c r="M120" s="66">
        <v>0</v>
      </c>
      <c r="N120" s="66">
        <f t="shared" si="41"/>
        <v>0</v>
      </c>
      <c r="O120" s="66">
        <f t="shared" si="39"/>
        <v>0</v>
      </c>
    </row>
    <row r="121" spans="1:15" x14ac:dyDescent="0.2">
      <c r="A121" s="52" t="s">
        <v>108</v>
      </c>
      <c r="B121" s="38"/>
      <c r="C121" s="48" t="s">
        <v>118</v>
      </c>
      <c r="D121" s="3"/>
      <c r="E121" s="3">
        <v>0</v>
      </c>
      <c r="F121" s="66">
        <v>0</v>
      </c>
      <c r="G121" s="66">
        <f t="shared" si="36"/>
        <v>0</v>
      </c>
      <c r="H121" s="64"/>
      <c r="I121" s="66">
        <v>0</v>
      </c>
      <c r="J121" s="66">
        <v>0</v>
      </c>
      <c r="K121" s="66">
        <f t="shared" si="42"/>
        <v>0</v>
      </c>
      <c r="L121" s="66">
        <v>0</v>
      </c>
      <c r="M121" s="66">
        <v>0</v>
      </c>
      <c r="N121" s="66">
        <f t="shared" si="41"/>
        <v>0</v>
      </c>
      <c r="O121" s="66">
        <f t="shared" si="39"/>
        <v>0</v>
      </c>
    </row>
    <row r="122" spans="1:15" x14ac:dyDescent="0.2">
      <c r="A122" s="52" t="s">
        <v>110</v>
      </c>
      <c r="B122" s="38"/>
      <c r="C122" s="48" t="s">
        <v>118</v>
      </c>
      <c r="D122" s="3"/>
      <c r="E122" s="3">
        <v>0</v>
      </c>
      <c r="F122" s="66">
        <v>0</v>
      </c>
      <c r="G122" s="66">
        <f t="shared" si="36"/>
        <v>0</v>
      </c>
      <c r="H122" s="64"/>
      <c r="I122" s="66">
        <v>0</v>
      </c>
      <c r="J122" s="66">
        <v>0</v>
      </c>
      <c r="K122" s="66">
        <f t="shared" si="42"/>
        <v>0</v>
      </c>
      <c r="L122" s="66">
        <v>0</v>
      </c>
      <c r="M122" s="66">
        <v>0</v>
      </c>
      <c r="N122" s="66">
        <f t="shared" si="41"/>
        <v>0</v>
      </c>
      <c r="O122" s="66">
        <f t="shared" si="39"/>
        <v>0</v>
      </c>
    </row>
    <row r="123" spans="1:15" x14ac:dyDescent="0.2">
      <c r="A123" s="52" t="s">
        <v>111</v>
      </c>
      <c r="B123" s="38"/>
      <c r="C123" s="48" t="s">
        <v>118</v>
      </c>
      <c r="D123" s="3"/>
      <c r="E123" s="3">
        <v>5</v>
      </c>
      <c r="F123" s="66">
        <v>250</v>
      </c>
      <c r="G123" s="66">
        <f t="shared" si="36"/>
        <v>1250</v>
      </c>
      <c r="H123" s="65">
        <v>31.5</v>
      </c>
      <c r="I123" s="66">
        <v>0</v>
      </c>
      <c r="J123" s="66">
        <v>0</v>
      </c>
      <c r="K123" s="66">
        <f t="shared" si="42"/>
        <v>0</v>
      </c>
      <c r="L123" s="66">
        <v>0</v>
      </c>
      <c r="M123" s="66">
        <v>0</v>
      </c>
      <c r="N123" s="66">
        <f t="shared" si="41"/>
        <v>0</v>
      </c>
      <c r="O123" s="66">
        <f t="shared" si="39"/>
        <v>1250</v>
      </c>
    </row>
    <row r="124" spans="1:15" x14ac:dyDescent="0.2">
      <c r="A124" s="48" t="s">
        <v>112</v>
      </c>
      <c r="B124" s="38"/>
      <c r="C124" s="60" t="s">
        <v>118</v>
      </c>
      <c r="D124" s="3"/>
      <c r="E124" s="3">
        <v>0</v>
      </c>
      <c r="F124" s="66">
        <v>0</v>
      </c>
      <c r="G124" s="66">
        <f t="shared" si="36"/>
        <v>0</v>
      </c>
      <c r="H124" s="64"/>
      <c r="I124" s="66">
        <v>0</v>
      </c>
      <c r="J124" s="66">
        <v>0</v>
      </c>
      <c r="K124" s="66">
        <v>0</v>
      </c>
      <c r="L124" s="66">
        <v>0</v>
      </c>
      <c r="M124" s="66">
        <v>0</v>
      </c>
      <c r="N124" s="66">
        <f t="shared" si="41"/>
        <v>0</v>
      </c>
      <c r="O124" s="66">
        <f t="shared" si="39"/>
        <v>0</v>
      </c>
    </row>
    <row r="125" spans="1:15" ht="38.25" x14ac:dyDescent="0.2">
      <c r="A125" s="52" t="s">
        <v>113</v>
      </c>
      <c r="B125" s="38"/>
      <c r="C125" s="60" t="s">
        <v>121</v>
      </c>
      <c r="D125" s="3"/>
      <c r="E125" s="3">
        <v>0</v>
      </c>
      <c r="F125" s="160">
        <v>0</v>
      </c>
      <c r="G125" s="66">
        <f t="shared" si="36"/>
        <v>0</v>
      </c>
      <c r="H125" s="64"/>
      <c r="I125" s="66">
        <v>0</v>
      </c>
      <c r="J125" s="66">
        <v>0</v>
      </c>
      <c r="K125" s="66">
        <f t="shared" ref="K125:K129" si="43">J125*I125</f>
        <v>0</v>
      </c>
      <c r="L125" s="66">
        <v>0</v>
      </c>
      <c r="M125" s="66">
        <v>0</v>
      </c>
      <c r="N125" s="66">
        <f t="shared" si="41"/>
        <v>0</v>
      </c>
      <c r="O125" s="66">
        <f t="shared" si="39"/>
        <v>0</v>
      </c>
    </row>
    <row r="126" spans="1:15" x14ac:dyDescent="0.2">
      <c r="A126" s="52" t="s">
        <v>114</v>
      </c>
      <c r="B126" s="38"/>
      <c r="C126" s="48" t="s">
        <v>120</v>
      </c>
      <c r="D126" s="3"/>
      <c r="E126" s="3">
        <v>0</v>
      </c>
      <c r="F126" s="160">
        <v>0</v>
      </c>
      <c r="G126" s="66">
        <f t="shared" si="36"/>
        <v>0</v>
      </c>
      <c r="H126" s="64"/>
      <c r="I126" s="66">
        <v>0</v>
      </c>
      <c r="J126" s="66">
        <v>0</v>
      </c>
      <c r="K126" s="66">
        <f t="shared" si="43"/>
        <v>0</v>
      </c>
      <c r="L126" s="66">
        <v>0</v>
      </c>
      <c r="M126" s="66">
        <v>0</v>
      </c>
      <c r="N126" s="66">
        <f t="shared" si="41"/>
        <v>0</v>
      </c>
      <c r="O126" s="66">
        <f t="shared" si="39"/>
        <v>0</v>
      </c>
    </row>
    <row r="127" spans="1:15" x14ac:dyDescent="0.2">
      <c r="A127" s="52" t="s">
        <v>115</v>
      </c>
      <c r="B127" s="38"/>
      <c r="C127" s="48" t="s">
        <v>118</v>
      </c>
      <c r="D127" s="3"/>
      <c r="E127" s="3">
        <v>0</v>
      </c>
      <c r="F127" s="3">
        <v>0</v>
      </c>
      <c r="G127" s="66">
        <f t="shared" si="36"/>
        <v>0</v>
      </c>
      <c r="H127" s="64"/>
      <c r="I127" s="66">
        <v>0</v>
      </c>
      <c r="J127" s="66">
        <v>0</v>
      </c>
      <c r="K127" s="66">
        <f t="shared" si="43"/>
        <v>0</v>
      </c>
      <c r="L127" s="66">
        <v>0</v>
      </c>
      <c r="M127" s="66">
        <v>0</v>
      </c>
      <c r="N127" s="66">
        <f t="shared" si="41"/>
        <v>0</v>
      </c>
      <c r="O127" s="66">
        <f t="shared" si="39"/>
        <v>0</v>
      </c>
    </row>
    <row r="128" spans="1:15" x14ac:dyDescent="0.2">
      <c r="A128" s="52" t="s">
        <v>116</v>
      </c>
      <c r="B128" s="38"/>
      <c r="C128" s="48" t="s">
        <v>118</v>
      </c>
      <c r="D128" s="3"/>
      <c r="E128" s="3">
        <v>0</v>
      </c>
      <c r="F128" s="3">
        <v>0</v>
      </c>
      <c r="G128" s="66">
        <f t="shared" si="36"/>
        <v>0</v>
      </c>
      <c r="H128" s="64"/>
      <c r="I128" s="66">
        <v>0</v>
      </c>
      <c r="J128" s="66">
        <v>0</v>
      </c>
      <c r="K128" s="66">
        <f t="shared" si="43"/>
        <v>0</v>
      </c>
      <c r="L128" s="66">
        <v>0</v>
      </c>
      <c r="M128" s="66">
        <v>0</v>
      </c>
      <c r="N128" s="66">
        <f t="shared" si="41"/>
        <v>0</v>
      </c>
      <c r="O128" s="66">
        <f t="shared" si="39"/>
        <v>0</v>
      </c>
    </row>
    <row r="129" spans="1:15" ht="13.5" thickBot="1" x14ac:dyDescent="0.25">
      <c r="A129" s="165" t="s">
        <v>117</v>
      </c>
      <c r="B129" s="38"/>
      <c r="C129" s="48" t="s">
        <v>118</v>
      </c>
      <c r="D129" s="3"/>
      <c r="E129" s="3">
        <v>0</v>
      </c>
      <c r="F129" s="3">
        <v>0</v>
      </c>
      <c r="G129" s="66">
        <f t="shared" si="36"/>
        <v>0</v>
      </c>
      <c r="H129" s="64"/>
      <c r="I129" s="66">
        <v>0</v>
      </c>
      <c r="J129" s="66">
        <v>0</v>
      </c>
      <c r="K129" s="66">
        <f t="shared" si="43"/>
        <v>0</v>
      </c>
      <c r="L129" s="66">
        <v>0</v>
      </c>
      <c r="M129" s="66">
        <v>0</v>
      </c>
      <c r="N129" s="66">
        <f t="shared" si="41"/>
        <v>0</v>
      </c>
      <c r="O129" s="66">
        <f t="shared" si="39"/>
        <v>0</v>
      </c>
    </row>
    <row r="130" spans="1:15" ht="31.5" customHeight="1" thickBot="1" x14ac:dyDescent="0.25">
      <c r="A130" s="261" t="str">
        <f>'Investigacion y Monitoreo'!B21</f>
        <v>Colocación y monitoreo de camaras trampa para la idenficación de mamíferos</v>
      </c>
      <c r="B130" s="262"/>
      <c r="C130" s="263"/>
      <c r="D130" s="29"/>
      <c r="E130" s="3"/>
      <c r="F130" s="36"/>
      <c r="G130" s="89">
        <f>SUM(G131:G148)</f>
        <v>7175</v>
      </c>
      <c r="H130" s="29"/>
      <c r="I130" s="3"/>
      <c r="J130" s="36"/>
      <c r="K130" s="89">
        <f>SUM(K131:K148)</f>
        <v>19475</v>
      </c>
      <c r="L130" s="29"/>
      <c r="M130" s="36"/>
      <c r="N130" s="89">
        <f>SUM(N131:N148)</f>
        <v>10200</v>
      </c>
      <c r="O130" s="89">
        <f>SUM(O131:O148)</f>
        <v>36850</v>
      </c>
    </row>
    <row r="131" spans="1:15" x14ac:dyDescent="0.2">
      <c r="A131" s="49" t="s">
        <v>62</v>
      </c>
      <c r="B131" s="38"/>
      <c r="C131" s="61" t="s">
        <v>118</v>
      </c>
      <c r="D131" s="3"/>
      <c r="E131" s="3">
        <v>1</v>
      </c>
      <c r="F131" s="66">
        <v>4715</v>
      </c>
      <c r="G131" s="82">
        <f t="shared" ref="G131:G148" si="44">F131*E131</f>
        <v>4715</v>
      </c>
      <c r="H131" s="64">
        <v>31</v>
      </c>
      <c r="I131" s="66">
        <v>0</v>
      </c>
      <c r="J131" s="66">
        <v>0</v>
      </c>
      <c r="K131" s="82">
        <f>J131*I131</f>
        <v>0</v>
      </c>
      <c r="L131" s="66">
        <v>0</v>
      </c>
      <c r="M131" s="66">
        <v>0</v>
      </c>
      <c r="N131" s="82">
        <f>M131*L131</f>
        <v>0</v>
      </c>
      <c r="O131" s="82">
        <f>G131+K131+N131</f>
        <v>4715</v>
      </c>
    </row>
    <row r="132" spans="1:15" x14ac:dyDescent="0.2">
      <c r="A132" s="48" t="s">
        <v>287</v>
      </c>
      <c r="B132" s="38"/>
      <c r="C132" s="164" t="s">
        <v>118</v>
      </c>
      <c r="D132" s="3"/>
      <c r="E132" s="3">
        <v>0</v>
      </c>
      <c r="F132" s="66">
        <v>0</v>
      </c>
      <c r="G132" s="66">
        <f t="shared" si="44"/>
        <v>0</v>
      </c>
      <c r="H132" s="64">
        <v>5</v>
      </c>
      <c r="I132" s="66">
        <v>1</v>
      </c>
      <c r="J132" s="66">
        <v>1875</v>
      </c>
      <c r="K132" s="66">
        <f t="shared" ref="K132" si="45">J132*I132</f>
        <v>1875</v>
      </c>
      <c r="L132" s="66">
        <v>0</v>
      </c>
      <c r="M132" s="66">
        <v>0</v>
      </c>
      <c r="N132" s="66">
        <f t="shared" ref="N132:N134" si="46">M132*L132</f>
        <v>0</v>
      </c>
      <c r="O132" s="66">
        <f t="shared" ref="O132:O148" si="47">G132+K132+N132</f>
        <v>1875</v>
      </c>
    </row>
    <row r="133" spans="1:15" x14ac:dyDescent="0.2">
      <c r="A133" s="48" t="s">
        <v>63</v>
      </c>
      <c r="B133" s="38"/>
      <c r="C133" s="164" t="s">
        <v>118</v>
      </c>
      <c r="D133" s="3"/>
      <c r="E133" s="3"/>
      <c r="F133" s="66">
        <v>0</v>
      </c>
      <c r="G133" s="66">
        <f t="shared" si="44"/>
        <v>0</v>
      </c>
      <c r="H133" s="64">
        <v>1</v>
      </c>
      <c r="I133" s="66"/>
      <c r="J133" s="66">
        <v>0</v>
      </c>
      <c r="K133" s="66">
        <v>0</v>
      </c>
      <c r="L133" s="66">
        <v>3</v>
      </c>
      <c r="M133" s="66">
        <v>3400</v>
      </c>
      <c r="N133" s="66">
        <f t="shared" si="46"/>
        <v>10200</v>
      </c>
      <c r="O133" s="66">
        <f t="shared" si="47"/>
        <v>10200</v>
      </c>
    </row>
    <row r="134" spans="1:15" x14ac:dyDescent="0.2">
      <c r="A134" s="48" t="s">
        <v>64</v>
      </c>
      <c r="B134" s="38"/>
      <c r="C134" s="164" t="s">
        <v>118</v>
      </c>
      <c r="D134" s="3"/>
      <c r="E134" s="3"/>
      <c r="F134" s="66">
        <v>0</v>
      </c>
      <c r="G134" s="66">
        <f t="shared" si="44"/>
        <v>0</v>
      </c>
      <c r="H134" s="64">
        <v>5</v>
      </c>
      <c r="I134" s="66">
        <v>4</v>
      </c>
      <c r="J134" s="66">
        <v>3400</v>
      </c>
      <c r="K134" s="66">
        <f t="shared" ref="K134:K137" si="48">J134*I134</f>
        <v>13600</v>
      </c>
      <c r="L134" s="66">
        <v>0</v>
      </c>
      <c r="M134" s="66">
        <v>0</v>
      </c>
      <c r="N134" s="66">
        <f t="shared" si="46"/>
        <v>0</v>
      </c>
      <c r="O134" s="66">
        <f t="shared" si="47"/>
        <v>13600</v>
      </c>
    </row>
    <row r="135" spans="1:15" x14ac:dyDescent="0.2">
      <c r="A135" s="48" t="s">
        <v>306</v>
      </c>
      <c r="B135" s="38"/>
      <c r="C135" s="164" t="s">
        <v>118</v>
      </c>
      <c r="D135" s="3"/>
      <c r="E135" s="3">
        <v>0</v>
      </c>
      <c r="F135" s="66">
        <v>0</v>
      </c>
      <c r="G135" s="66">
        <f t="shared" si="44"/>
        <v>0</v>
      </c>
      <c r="H135" s="64">
        <v>5</v>
      </c>
      <c r="I135" s="66">
        <v>1</v>
      </c>
      <c r="J135" s="66">
        <v>3400</v>
      </c>
      <c r="K135" s="66">
        <f t="shared" si="48"/>
        <v>3400</v>
      </c>
      <c r="L135" s="66">
        <v>0</v>
      </c>
      <c r="M135" s="66">
        <v>0</v>
      </c>
      <c r="N135" s="66">
        <v>0</v>
      </c>
      <c r="O135" s="66">
        <f t="shared" si="47"/>
        <v>3400</v>
      </c>
    </row>
    <row r="136" spans="1:15" x14ac:dyDescent="0.2">
      <c r="A136" s="119" t="s">
        <v>140</v>
      </c>
      <c r="B136" s="38"/>
      <c r="C136" s="164" t="s">
        <v>119</v>
      </c>
      <c r="D136" s="3"/>
      <c r="E136" s="3">
        <v>8</v>
      </c>
      <c r="F136" s="66">
        <v>75</v>
      </c>
      <c r="G136" s="66">
        <f t="shared" si="44"/>
        <v>600</v>
      </c>
      <c r="H136" s="64">
        <v>31</v>
      </c>
      <c r="I136" s="66">
        <v>0</v>
      </c>
      <c r="J136" s="66">
        <v>0</v>
      </c>
      <c r="K136" s="66">
        <f t="shared" si="48"/>
        <v>0</v>
      </c>
      <c r="L136" s="66"/>
      <c r="M136" s="66"/>
      <c r="N136" s="66">
        <f t="shared" ref="N136:N148" si="49">M136*L136</f>
        <v>0</v>
      </c>
      <c r="O136" s="66">
        <f t="shared" si="47"/>
        <v>600</v>
      </c>
    </row>
    <row r="137" spans="1:15" ht="25.5" customHeight="1" x14ac:dyDescent="0.2">
      <c r="A137" s="60" t="s">
        <v>109</v>
      </c>
      <c r="B137" s="38"/>
      <c r="C137" s="164" t="s">
        <v>119</v>
      </c>
      <c r="D137" s="3"/>
      <c r="E137" s="3">
        <v>4</v>
      </c>
      <c r="F137" s="66">
        <v>120</v>
      </c>
      <c r="G137" s="66">
        <f t="shared" si="44"/>
        <v>480</v>
      </c>
      <c r="H137" s="64">
        <v>31</v>
      </c>
      <c r="I137" s="66">
        <v>0</v>
      </c>
      <c r="J137" s="66">
        <v>0</v>
      </c>
      <c r="K137" s="66">
        <f t="shared" si="48"/>
        <v>0</v>
      </c>
      <c r="L137" s="66">
        <v>0</v>
      </c>
      <c r="M137" s="66">
        <v>0</v>
      </c>
      <c r="N137" s="66">
        <f t="shared" si="49"/>
        <v>0</v>
      </c>
      <c r="O137" s="66">
        <f t="shared" si="47"/>
        <v>480</v>
      </c>
    </row>
    <row r="138" spans="1:15" x14ac:dyDescent="0.2">
      <c r="A138" s="52" t="s">
        <v>106</v>
      </c>
      <c r="B138" s="38"/>
      <c r="C138" s="48" t="s">
        <v>118</v>
      </c>
      <c r="D138" s="3"/>
      <c r="E138" s="3">
        <v>1</v>
      </c>
      <c r="F138" s="66">
        <v>500</v>
      </c>
      <c r="G138" s="66">
        <f t="shared" si="44"/>
        <v>500</v>
      </c>
      <c r="H138" s="64">
        <v>31</v>
      </c>
      <c r="I138" s="66">
        <v>0</v>
      </c>
      <c r="J138" s="66">
        <v>0</v>
      </c>
      <c r="K138" s="66">
        <v>0</v>
      </c>
      <c r="L138" s="66">
        <v>0</v>
      </c>
      <c r="M138" s="66">
        <v>0</v>
      </c>
      <c r="N138" s="66">
        <f t="shared" si="49"/>
        <v>0</v>
      </c>
      <c r="O138" s="66">
        <f t="shared" si="47"/>
        <v>500</v>
      </c>
    </row>
    <row r="139" spans="1:15" x14ac:dyDescent="0.2">
      <c r="A139" s="52" t="s">
        <v>107</v>
      </c>
      <c r="B139" s="38"/>
      <c r="C139" s="48" t="s">
        <v>118</v>
      </c>
      <c r="D139" s="3"/>
      <c r="E139" s="3">
        <v>0</v>
      </c>
      <c r="F139" s="66">
        <v>0</v>
      </c>
      <c r="G139" s="66">
        <f t="shared" si="44"/>
        <v>0</v>
      </c>
      <c r="H139" s="64"/>
      <c r="I139" s="66">
        <v>0</v>
      </c>
      <c r="J139" s="66">
        <v>0</v>
      </c>
      <c r="K139" s="66">
        <f t="shared" ref="K139:K142" si="50">J139*I139</f>
        <v>0</v>
      </c>
      <c r="L139" s="66">
        <v>0</v>
      </c>
      <c r="M139" s="66">
        <v>0</v>
      </c>
      <c r="N139" s="66">
        <f t="shared" si="49"/>
        <v>0</v>
      </c>
      <c r="O139" s="66">
        <f t="shared" si="47"/>
        <v>0</v>
      </c>
    </row>
    <row r="140" spans="1:15" x14ac:dyDescent="0.2">
      <c r="A140" s="52" t="s">
        <v>108</v>
      </c>
      <c r="B140" s="38"/>
      <c r="C140" s="48" t="s">
        <v>118</v>
      </c>
      <c r="D140" s="3"/>
      <c r="E140" s="3">
        <v>0</v>
      </c>
      <c r="F140" s="66">
        <v>0</v>
      </c>
      <c r="G140" s="66">
        <f t="shared" si="44"/>
        <v>0</v>
      </c>
      <c r="H140" s="64"/>
      <c r="I140" s="66">
        <v>0</v>
      </c>
      <c r="J140" s="66">
        <v>0</v>
      </c>
      <c r="K140" s="66">
        <f t="shared" si="50"/>
        <v>0</v>
      </c>
      <c r="L140" s="66">
        <v>0</v>
      </c>
      <c r="M140" s="66">
        <v>0</v>
      </c>
      <c r="N140" s="66">
        <f t="shared" si="49"/>
        <v>0</v>
      </c>
      <c r="O140" s="66">
        <f t="shared" si="47"/>
        <v>0</v>
      </c>
    </row>
    <row r="141" spans="1:15" x14ac:dyDescent="0.2">
      <c r="A141" s="52" t="s">
        <v>110</v>
      </c>
      <c r="B141" s="38"/>
      <c r="C141" s="48" t="s">
        <v>118</v>
      </c>
      <c r="D141" s="3"/>
      <c r="E141" s="3">
        <v>0</v>
      </c>
      <c r="F141" s="66">
        <v>0</v>
      </c>
      <c r="G141" s="66">
        <f t="shared" si="44"/>
        <v>0</v>
      </c>
      <c r="H141" s="64"/>
      <c r="I141" s="66">
        <v>0</v>
      </c>
      <c r="J141" s="66">
        <v>0</v>
      </c>
      <c r="K141" s="66">
        <f t="shared" si="50"/>
        <v>0</v>
      </c>
      <c r="L141" s="66">
        <v>0</v>
      </c>
      <c r="M141" s="66">
        <v>0</v>
      </c>
      <c r="N141" s="66">
        <f t="shared" si="49"/>
        <v>0</v>
      </c>
      <c r="O141" s="66">
        <f t="shared" si="47"/>
        <v>0</v>
      </c>
    </row>
    <row r="142" spans="1:15" x14ac:dyDescent="0.2">
      <c r="A142" s="52" t="s">
        <v>111</v>
      </c>
      <c r="B142" s="38"/>
      <c r="C142" s="48" t="s">
        <v>118</v>
      </c>
      <c r="D142" s="3"/>
      <c r="E142" s="3">
        <v>4</v>
      </c>
      <c r="F142" s="66">
        <v>100</v>
      </c>
      <c r="G142" s="66">
        <f t="shared" si="44"/>
        <v>400</v>
      </c>
      <c r="H142" s="65">
        <v>31.5</v>
      </c>
      <c r="I142" s="66">
        <v>2</v>
      </c>
      <c r="J142" s="66">
        <v>300</v>
      </c>
      <c r="K142" s="66">
        <f t="shared" si="50"/>
        <v>600</v>
      </c>
      <c r="L142" s="66">
        <v>0</v>
      </c>
      <c r="M142" s="66">
        <v>0</v>
      </c>
      <c r="N142" s="66">
        <f t="shared" si="49"/>
        <v>0</v>
      </c>
      <c r="O142" s="66">
        <f t="shared" si="47"/>
        <v>1000</v>
      </c>
    </row>
    <row r="143" spans="1:15" x14ac:dyDescent="0.2">
      <c r="A143" s="48" t="s">
        <v>112</v>
      </c>
      <c r="B143" s="38"/>
      <c r="C143" s="60" t="s">
        <v>118</v>
      </c>
      <c r="D143" s="3"/>
      <c r="E143" s="3">
        <v>0</v>
      </c>
      <c r="F143" s="66">
        <v>0</v>
      </c>
      <c r="G143" s="66">
        <f t="shared" si="44"/>
        <v>0</v>
      </c>
      <c r="H143" s="64"/>
      <c r="I143" s="66">
        <v>0</v>
      </c>
      <c r="J143" s="66">
        <v>0</v>
      </c>
      <c r="K143" s="66">
        <v>0</v>
      </c>
      <c r="L143" s="66">
        <v>0</v>
      </c>
      <c r="M143" s="66">
        <v>0</v>
      </c>
      <c r="N143" s="66">
        <f t="shared" si="49"/>
        <v>0</v>
      </c>
      <c r="O143" s="66">
        <f t="shared" si="47"/>
        <v>0</v>
      </c>
    </row>
    <row r="144" spans="1:15" ht="38.25" x14ac:dyDescent="0.2">
      <c r="A144" s="52" t="s">
        <v>113</v>
      </c>
      <c r="B144" s="38"/>
      <c r="C144" s="60" t="s">
        <v>121</v>
      </c>
      <c r="D144" s="3"/>
      <c r="E144" s="3">
        <v>0</v>
      </c>
      <c r="F144" s="160">
        <v>0.5</v>
      </c>
      <c r="G144" s="66">
        <f t="shared" si="44"/>
        <v>0</v>
      </c>
      <c r="H144" s="64">
        <v>31</v>
      </c>
      <c r="I144" s="66">
        <v>0</v>
      </c>
      <c r="J144" s="66">
        <v>0</v>
      </c>
      <c r="K144" s="66">
        <f t="shared" ref="K144:K148" si="51">J144*I144</f>
        <v>0</v>
      </c>
      <c r="L144" s="66">
        <v>0</v>
      </c>
      <c r="M144" s="66">
        <v>0</v>
      </c>
      <c r="N144" s="66">
        <f t="shared" si="49"/>
        <v>0</v>
      </c>
      <c r="O144" s="66">
        <f t="shared" si="47"/>
        <v>0</v>
      </c>
    </row>
    <row r="145" spans="1:15" x14ac:dyDescent="0.2">
      <c r="A145" s="52" t="s">
        <v>114</v>
      </c>
      <c r="B145" s="38"/>
      <c r="C145" s="48" t="s">
        <v>120</v>
      </c>
      <c r="D145" s="3"/>
      <c r="E145" s="3">
        <v>0</v>
      </c>
      <c r="F145" s="160">
        <v>0.5</v>
      </c>
      <c r="G145" s="66">
        <f t="shared" si="44"/>
        <v>0</v>
      </c>
      <c r="H145" s="64">
        <v>31</v>
      </c>
      <c r="I145" s="66">
        <v>0</v>
      </c>
      <c r="J145" s="66">
        <v>0</v>
      </c>
      <c r="K145" s="66">
        <f t="shared" si="51"/>
        <v>0</v>
      </c>
      <c r="L145" s="66">
        <v>0</v>
      </c>
      <c r="M145" s="66">
        <v>0</v>
      </c>
      <c r="N145" s="66">
        <f t="shared" si="49"/>
        <v>0</v>
      </c>
      <c r="O145" s="66">
        <f t="shared" si="47"/>
        <v>0</v>
      </c>
    </row>
    <row r="146" spans="1:15" x14ac:dyDescent="0.2">
      <c r="A146" s="52" t="s">
        <v>115</v>
      </c>
      <c r="B146" s="38"/>
      <c r="C146" s="48" t="s">
        <v>118</v>
      </c>
      <c r="D146" s="3"/>
      <c r="E146" s="3">
        <v>4</v>
      </c>
      <c r="F146" s="3">
        <v>120</v>
      </c>
      <c r="G146" s="66">
        <f t="shared" si="44"/>
        <v>480</v>
      </c>
      <c r="H146" s="64"/>
      <c r="I146" s="66">
        <v>0</v>
      </c>
      <c r="J146" s="66">
        <v>0</v>
      </c>
      <c r="K146" s="66">
        <f t="shared" si="51"/>
        <v>0</v>
      </c>
      <c r="L146" s="66">
        <v>0</v>
      </c>
      <c r="M146" s="66">
        <v>0</v>
      </c>
      <c r="N146" s="66">
        <f t="shared" si="49"/>
        <v>0</v>
      </c>
      <c r="O146" s="66">
        <f t="shared" si="47"/>
        <v>480</v>
      </c>
    </row>
    <row r="147" spans="1:15" x14ac:dyDescent="0.2">
      <c r="A147" s="52" t="s">
        <v>116</v>
      </c>
      <c r="B147" s="38"/>
      <c r="C147" s="48" t="s">
        <v>118</v>
      </c>
      <c r="D147" s="3"/>
      <c r="E147" s="3">
        <v>0</v>
      </c>
      <c r="F147" s="3">
        <v>0</v>
      </c>
      <c r="G147" s="66">
        <f t="shared" si="44"/>
        <v>0</v>
      </c>
      <c r="H147" s="64"/>
      <c r="I147" s="66">
        <v>0</v>
      </c>
      <c r="J147" s="66">
        <v>0</v>
      </c>
      <c r="K147" s="66">
        <f t="shared" si="51"/>
        <v>0</v>
      </c>
      <c r="L147" s="66">
        <v>0</v>
      </c>
      <c r="M147" s="66">
        <v>0</v>
      </c>
      <c r="N147" s="66">
        <f t="shared" si="49"/>
        <v>0</v>
      </c>
      <c r="O147" s="66">
        <f t="shared" si="47"/>
        <v>0</v>
      </c>
    </row>
    <row r="148" spans="1:15" ht="13.5" thickBot="1" x14ac:dyDescent="0.25">
      <c r="A148" s="165" t="s">
        <v>117</v>
      </c>
      <c r="B148" s="38"/>
      <c r="C148" s="48" t="s">
        <v>118</v>
      </c>
      <c r="D148" s="3"/>
      <c r="E148" s="3">
        <v>0</v>
      </c>
      <c r="F148" s="3">
        <v>0</v>
      </c>
      <c r="G148" s="66">
        <f t="shared" si="44"/>
        <v>0</v>
      </c>
      <c r="H148" s="64"/>
      <c r="I148" s="66">
        <v>0</v>
      </c>
      <c r="J148" s="66">
        <v>0</v>
      </c>
      <c r="K148" s="66">
        <f t="shared" si="51"/>
        <v>0</v>
      </c>
      <c r="L148" s="66">
        <v>0</v>
      </c>
      <c r="M148" s="66">
        <v>0</v>
      </c>
      <c r="N148" s="66">
        <f t="shared" si="49"/>
        <v>0</v>
      </c>
      <c r="O148" s="66">
        <f t="shared" si="47"/>
        <v>0</v>
      </c>
    </row>
    <row r="149" spans="1:15" ht="21" customHeight="1" thickBot="1" x14ac:dyDescent="0.25">
      <c r="A149" s="261" t="str">
        <f>'Investigacion y Monitoreo'!B28</f>
        <v>Monitoreo de poblaciones de Anfibios y Reptiles</v>
      </c>
      <c r="B149" s="262"/>
      <c r="C149" s="263"/>
      <c r="D149" s="29"/>
      <c r="E149" s="3"/>
      <c r="F149" s="36"/>
      <c r="G149" s="89">
        <f>SUM(G150:G167)</f>
        <v>7220</v>
      </c>
      <c r="H149" s="29"/>
      <c r="I149" s="3"/>
      <c r="J149" s="36"/>
      <c r="K149" s="89">
        <f>SUM(K150:K167)</f>
        <v>18875</v>
      </c>
      <c r="L149" s="29"/>
      <c r="M149" s="36"/>
      <c r="N149" s="89">
        <f>SUM(N150:N167)</f>
        <v>10200</v>
      </c>
      <c r="O149" s="89">
        <f>SUM(O150:O167)</f>
        <v>36295</v>
      </c>
    </row>
    <row r="150" spans="1:15" x14ac:dyDescent="0.2">
      <c r="A150" s="49" t="s">
        <v>62</v>
      </c>
      <c r="B150" s="38"/>
      <c r="C150" s="61" t="s">
        <v>118</v>
      </c>
      <c r="D150" s="3"/>
      <c r="E150" s="3">
        <v>1</v>
      </c>
      <c r="F150" s="66">
        <v>4715</v>
      </c>
      <c r="G150" s="82">
        <f t="shared" ref="G150:G167" si="52">F150*E150</f>
        <v>4715</v>
      </c>
      <c r="H150" s="64">
        <v>31</v>
      </c>
      <c r="I150" s="66">
        <v>0</v>
      </c>
      <c r="J150" s="66">
        <v>0</v>
      </c>
      <c r="K150" s="82">
        <f>J150*I150</f>
        <v>0</v>
      </c>
      <c r="L150" s="66">
        <v>0</v>
      </c>
      <c r="M150" s="66">
        <v>0</v>
      </c>
      <c r="N150" s="82">
        <f>M150*L150</f>
        <v>0</v>
      </c>
      <c r="O150" s="82">
        <f>G150+K150+N150</f>
        <v>4715</v>
      </c>
    </row>
    <row r="151" spans="1:15" x14ac:dyDescent="0.2">
      <c r="A151" s="48" t="s">
        <v>287</v>
      </c>
      <c r="B151" s="38"/>
      <c r="C151" s="164" t="s">
        <v>118</v>
      </c>
      <c r="D151" s="3"/>
      <c r="E151" s="3">
        <v>0</v>
      </c>
      <c r="F151" s="66">
        <v>0</v>
      </c>
      <c r="G151" s="66">
        <f t="shared" si="52"/>
        <v>0</v>
      </c>
      <c r="H151" s="64">
        <v>5</v>
      </c>
      <c r="I151" s="66">
        <v>1</v>
      </c>
      <c r="J151" s="66">
        <v>1875</v>
      </c>
      <c r="K151" s="66">
        <f t="shared" ref="K151" si="53">J151*I151</f>
        <v>1875</v>
      </c>
      <c r="L151" s="66">
        <v>0</v>
      </c>
      <c r="M151" s="66">
        <v>0</v>
      </c>
      <c r="N151" s="66">
        <f t="shared" ref="N151:N153" si="54">M151*L151</f>
        <v>0</v>
      </c>
      <c r="O151" s="66">
        <f t="shared" ref="O151:O167" si="55">G151+K151+N151</f>
        <v>1875</v>
      </c>
    </row>
    <row r="152" spans="1:15" x14ac:dyDescent="0.2">
      <c r="A152" s="48" t="s">
        <v>63</v>
      </c>
      <c r="B152" s="38"/>
      <c r="C152" s="164" t="s">
        <v>118</v>
      </c>
      <c r="D152" s="3"/>
      <c r="E152" s="3"/>
      <c r="F152" s="66">
        <v>0</v>
      </c>
      <c r="G152" s="66">
        <f t="shared" si="52"/>
        <v>0</v>
      </c>
      <c r="H152" s="64">
        <v>1</v>
      </c>
      <c r="I152" s="66"/>
      <c r="J152" s="66">
        <v>0</v>
      </c>
      <c r="K152" s="66">
        <v>0</v>
      </c>
      <c r="L152" s="66">
        <v>3</v>
      </c>
      <c r="M152" s="66">
        <v>3400</v>
      </c>
      <c r="N152" s="66">
        <f t="shared" si="54"/>
        <v>10200</v>
      </c>
      <c r="O152" s="66">
        <f t="shared" si="55"/>
        <v>10200</v>
      </c>
    </row>
    <row r="153" spans="1:15" x14ac:dyDescent="0.2">
      <c r="A153" s="48" t="s">
        <v>64</v>
      </c>
      <c r="B153" s="38"/>
      <c r="C153" s="164" t="s">
        <v>118</v>
      </c>
      <c r="D153" s="3"/>
      <c r="E153" s="3"/>
      <c r="F153" s="66">
        <v>0</v>
      </c>
      <c r="G153" s="66">
        <f t="shared" si="52"/>
        <v>0</v>
      </c>
      <c r="H153" s="64">
        <v>5</v>
      </c>
      <c r="I153" s="66">
        <v>4</v>
      </c>
      <c r="J153" s="66">
        <v>3400</v>
      </c>
      <c r="K153" s="66">
        <f t="shared" ref="K153:K156" si="56">J153*I153</f>
        <v>13600</v>
      </c>
      <c r="L153" s="66">
        <v>0</v>
      </c>
      <c r="M153" s="66">
        <v>0</v>
      </c>
      <c r="N153" s="66">
        <f t="shared" si="54"/>
        <v>0</v>
      </c>
      <c r="O153" s="66">
        <f t="shared" si="55"/>
        <v>13600</v>
      </c>
    </row>
    <row r="154" spans="1:15" x14ac:dyDescent="0.2">
      <c r="A154" s="48" t="s">
        <v>306</v>
      </c>
      <c r="B154" s="38"/>
      <c r="C154" s="164" t="s">
        <v>118</v>
      </c>
      <c r="D154" s="3"/>
      <c r="E154" s="3">
        <v>0</v>
      </c>
      <c r="F154" s="66">
        <v>0</v>
      </c>
      <c r="G154" s="66">
        <f t="shared" si="52"/>
        <v>0</v>
      </c>
      <c r="H154" s="64">
        <v>5</v>
      </c>
      <c r="I154" s="66">
        <v>1</v>
      </c>
      <c r="J154" s="66">
        <v>3400</v>
      </c>
      <c r="K154" s="66">
        <f t="shared" si="56"/>
        <v>3400</v>
      </c>
      <c r="L154" s="66">
        <v>0</v>
      </c>
      <c r="M154" s="66">
        <v>0</v>
      </c>
      <c r="N154" s="66">
        <v>0</v>
      </c>
      <c r="O154" s="66">
        <f t="shared" si="55"/>
        <v>3400</v>
      </c>
    </row>
    <row r="155" spans="1:15" x14ac:dyDescent="0.2">
      <c r="A155" s="119" t="s">
        <v>140</v>
      </c>
      <c r="B155" s="38"/>
      <c r="C155" s="164" t="s">
        <v>119</v>
      </c>
      <c r="D155" s="3"/>
      <c r="E155" s="3">
        <v>4</v>
      </c>
      <c r="F155" s="66">
        <v>75</v>
      </c>
      <c r="G155" s="66">
        <f t="shared" si="52"/>
        <v>300</v>
      </c>
      <c r="H155" s="64">
        <v>31</v>
      </c>
      <c r="I155" s="66">
        <v>0</v>
      </c>
      <c r="J155" s="66">
        <v>0</v>
      </c>
      <c r="K155" s="66">
        <f t="shared" si="56"/>
        <v>0</v>
      </c>
      <c r="L155" s="66"/>
      <c r="M155" s="66"/>
      <c r="N155" s="66">
        <f t="shared" ref="N155:N167" si="57">M155*L155</f>
        <v>0</v>
      </c>
      <c r="O155" s="66">
        <f t="shared" si="55"/>
        <v>300</v>
      </c>
    </row>
    <row r="156" spans="1:15" ht="31.5" customHeight="1" x14ac:dyDescent="0.2">
      <c r="A156" s="60" t="s">
        <v>109</v>
      </c>
      <c r="B156" s="38"/>
      <c r="C156" s="164" t="s">
        <v>119</v>
      </c>
      <c r="D156" s="3"/>
      <c r="E156" s="3">
        <v>4</v>
      </c>
      <c r="F156" s="66">
        <v>120</v>
      </c>
      <c r="G156" s="66">
        <f t="shared" si="52"/>
        <v>480</v>
      </c>
      <c r="H156" s="64">
        <v>31</v>
      </c>
      <c r="I156" s="66">
        <v>0</v>
      </c>
      <c r="J156" s="66">
        <v>0</v>
      </c>
      <c r="K156" s="66">
        <f t="shared" si="56"/>
        <v>0</v>
      </c>
      <c r="L156" s="66">
        <v>0</v>
      </c>
      <c r="M156" s="66">
        <v>0</v>
      </c>
      <c r="N156" s="66">
        <f t="shared" si="57"/>
        <v>0</v>
      </c>
      <c r="O156" s="66">
        <f t="shared" si="55"/>
        <v>480</v>
      </c>
    </row>
    <row r="157" spans="1:15" x14ac:dyDescent="0.2">
      <c r="A157" s="52" t="s">
        <v>106</v>
      </c>
      <c r="B157" s="38"/>
      <c r="C157" s="48" t="s">
        <v>118</v>
      </c>
      <c r="D157" s="3"/>
      <c r="E157" s="3">
        <v>1</v>
      </c>
      <c r="F157" s="66">
        <v>750</v>
      </c>
      <c r="G157" s="66">
        <f t="shared" si="52"/>
        <v>750</v>
      </c>
      <c r="H157" s="64">
        <v>31</v>
      </c>
      <c r="I157" s="66">
        <v>0</v>
      </c>
      <c r="J157" s="66">
        <v>0</v>
      </c>
      <c r="K157" s="66">
        <v>0</v>
      </c>
      <c r="L157" s="66">
        <v>0</v>
      </c>
      <c r="M157" s="66">
        <v>0</v>
      </c>
      <c r="N157" s="66">
        <f t="shared" si="57"/>
        <v>0</v>
      </c>
      <c r="O157" s="66">
        <f t="shared" si="55"/>
        <v>750</v>
      </c>
    </row>
    <row r="158" spans="1:15" x14ac:dyDescent="0.2">
      <c r="A158" s="52" t="s">
        <v>107</v>
      </c>
      <c r="B158" s="38"/>
      <c r="C158" s="48" t="s">
        <v>118</v>
      </c>
      <c r="D158" s="3"/>
      <c r="E158" s="3">
        <v>0</v>
      </c>
      <c r="F158" s="66">
        <v>0</v>
      </c>
      <c r="G158" s="66">
        <f t="shared" si="52"/>
        <v>0</v>
      </c>
      <c r="H158" s="64"/>
      <c r="I158" s="66">
        <v>0</v>
      </c>
      <c r="J158" s="66">
        <v>0</v>
      </c>
      <c r="K158" s="66">
        <f t="shared" ref="K158:K161" si="58">J158*I158</f>
        <v>0</v>
      </c>
      <c r="L158" s="66">
        <v>0</v>
      </c>
      <c r="M158" s="66">
        <v>0</v>
      </c>
      <c r="N158" s="66">
        <f t="shared" si="57"/>
        <v>0</v>
      </c>
      <c r="O158" s="66">
        <f t="shared" si="55"/>
        <v>0</v>
      </c>
    </row>
    <row r="159" spans="1:15" x14ac:dyDescent="0.2">
      <c r="A159" s="52" t="s">
        <v>108</v>
      </c>
      <c r="B159" s="38"/>
      <c r="C159" s="48" t="s">
        <v>118</v>
      </c>
      <c r="D159" s="3"/>
      <c r="E159" s="3">
        <v>0</v>
      </c>
      <c r="F159" s="66">
        <v>0</v>
      </c>
      <c r="G159" s="66">
        <f t="shared" si="52"/>
        <v>0</v>
      </c>
      <c r="H159" s="64"/>
      <c r="I159" s="66">
        <v>0</v>
      </c>
      <c r="J159" s="66">
        <v>0</v>
      </c>
      <c r="K159" s="66">
        <f t="shared" si="58"/>
        <v>0</v>
      </c>
      <c r="L159" s="66">
        <v>0</v>
      </c>
      <c r="M159" s="66">
        <v>0</v>
      </c>
      <c r="N159" s="66">
        <f t="shared" si="57"/>
        <v>0</v>
      </c>
      <c r="O159" s="66">
        <f t="shared" si="55"/>
        <v>0</v>
      </c>
    </row>
    <row r="160" spans="1:15" x14ac:dyDescent="0.2">
      <c r="A160" s="52" t="s">
        <v>110</v>
      </c>
      <c r="B160" s="38"/>
      <c r="C160" s="48" t="s">
        <v>118</v>
      </c>
      <c r="D160" s="3"/>
      <c r="E160" s="3">
        <v>0</v>
      </c>
      <c r="F160" s="66">
        <v>0</v>
      </c>
      <c r="G160" s="66">
        <f t="shared" si="52"/>
        <v>0</v>
      </c>
      <c r="H160" s="64"/>
      <c r="I160" s="66">
        <v>0</v>
      </c>
      <c r="J160" s="66">
        <v>0</v>
      </c>
      <c r="K160" s="66">
        <f t="shared" si="58"/>
        <v>0</v>
      </c>
      <c r="L160" s="66">
        <v>0</v>
      </c>
      <c r="M160" s="66">
        <v>0</v>
      </c>
      <c r="N160" s="66">
        <f t="shared" si="57"/>
        <v>0</v>
      </c>
      <c r="O160" s="66">
        <f t="shared" si="55"/>
        <v>0</v>
      </c>
    </row>
    <row r="161" spans="1:15" x14ac:dyDescent="0.2">
      <c r="A161" s="52" t="s">
        <v>111</v>
      </c>
      <c r="B161" s="38"/>
      <c r="C161" s="48" t="s">
        <v>118</v>
      </c>
      <c r="D161" s="3"/>
      <c r="E161" s="3">
        <v>4</v>
      </c>
      <c r="F161" s="66">
        <v>100</v>
      </c>
      <c r="G161" s="66">
        <f t="shared" si="52"/>
        <v>400</v>
      </c>
      <c r="H161" s="65">
        <v>31</v>
      </c>
      <c r="I161" s="66">
        <v>0</v>
      </c>
      <c r="J161" s="66">
        <v>0</v>
      </c>
      <c r="K161" s="66">
        <f t="shared" si="58"/>
        <v>0</v>
      </c>
      <c r="L161" s="66">
        <v>0</v>
      </c>
      <c r="M161" s="66">
        <v>0</v>
      </c>
      <c r="N161" s="66">
        <f t="shared" si="57"/>
        <v>0</v>
      </c>
      <c r="O161" s="66">
        <f t="shared" si="55"/>
        <v>400</v>
      </c>
    </row>
    <row r="162" spans="1:15" x14ac:dyDescent="0.2">
      <c r="A162" s="48" t="s">
        <v>112</v>
      </c>
      <c r="B162" s="38"/>
      <c r="C162" s="60" t="s">
        <v>118</v>
      </c>
      <c r="D162" s="3"/>
      <c r="E162" s="3">
        <v>0</v>
      </c>
      <c r="F162" s="66">
        <v>0</v>
      </c>
      <c r="G162" s="66">
        <f t="shared" si="52"/>
        <v>0</v>
      </c>
      <c r="H162" s="64"/>
      <c r="I162" s="66">
        <v>0</v>
      </c>
      <c r="J162" s="66">
        <v>0</v>
      </c>
      <c r="K162" s="66">
        <v>0</v>
      </c>
      <c r="L162" s="66">
        <v>0</v>
      </c>
      <c r="M162" s="66">
        <v>0</v>
      </c>
      <c r="N162" s="66">
        <f t="shared" si="57"/>
        <v>0</v>
      </c>
      <c r="O162" s="66">
        <f t="shared" si="55"/>
        <v>0</v>
      </c>
    </row>
    <row r="163" spans="1:15" ht="38.25" x14ac:dyDescent="0.2">
      <c r="A163" s="52" t="s">
        <v>113</v>
      </c>
      <c r="B163" s="38"/>
      <c r="C163" s="60" t="s">
        <v>121</v>
      </c>
      <c r="D163" s="3"/>
      <c r="E163" s="3">
        <v>100</v>
      </c>
      <c r="F163" s="160">
        <v>0.5</v>
      </c>
      <c r="G163" s="66">
        <f t="shared" si="52"/>
        <v>50</v>
      </c>
      <c r="H163" s="64">
        <v>31</v>
      </c>
      <c r="I163" s="66">
        <v>0</v>
      </c>
      <c r="J163" s="66">
        <v>0</v>
      </c>
      <c r="K163" s="66">
        <f t="shared" ref="K163:K167" si="59">J163*I163</f>
        <v>0</v>
      </c>
      <c r="L163" s="66">
        <v>0</v>
      </c>
      <c r="M163" s="66">
        <v>0</v>
      </c>
      <c r="N163" s="66">
        <f t="shared" si="57"/>
        <v>0</v>
      </c>
      <c r="O163" s="66">
        <f t="shared" si="55"/>
        <v>50</v>
      </c>
    </row>
    <row r="164" spans="1:15" x14ac:dyDescent="0.2">
      <c r="A164" s="52" t="s">
        <v>114</v>
      </c>
      <c r="B164" s="38"/>
      <c r="C164" s="48" t="s">
        <v>120</v>
      </c>
      <c r="D164" s="3"/>
      <c r="E164" s="3">
        <v>350</v>
      </c>
      <c r="F164" s="160">
        <v>1.5</v>
      </c>
      <c r="G164" s="66">
        <f t="shared" si="52"/>
        <v>525</v>
      </c>
      <c r="H164" s="64">
        <v>31</v>
      </c>
      <c r="I164" s="66">
        <v>0</v>
      </c>
      <c r="J164" s="66">
        <v>0</v>
      </c>
      <c r="K164" s="66">
        <f t="shared" si="59"/>
        <v>0</v>
      </c>
      <c r="L164" s="66">
        <v>0</v>
      </c>
      <c r="M164" s="66">
        <v>0</v>
      </c>
      <c r="N164" s="66">
        <f t="shared" si="57"/>
        <v>0</v>
      </c>
      <c r="O164" s="66">
        <f t="shared" si="55"/>
        <v>525</v>
      </c>
    </row>
    <row r="165" spans="1:15" x14ac:dyDescent="0.2">
      <c r="A165" s="52" t="s">
        <v>115</v>
      </c>
      <c r="B165" s="38"/>
      <c r="C165" s="48" t="s">
        <v>118</v>
      </c>
      <c r="D165" s="3"/>
      <c r="E165" s="3">
        <v>0</v>
      </c>
      <c r="F165" s="3">
        <v>0</v>
      </c>
      <c r="G165" s="66">
        <f t="shared" si="52"/>
        <v>0</v>
      </c>
      <c r="H165" s="64"/>
      <c r="I165" s="66">
        <v>0</v>
      </c>
      <c r="J165" s="66">
        <v>0</v>
      </c>
      <c r="K165" s="66">
        <f t="shared" si="59"/>
        <v>0</v>
      </c>
      <c r="L165" s="66">
        <v>0</v>
      </c>
      <c r="M165" s="66">
        <v>0</v>
      </c>
      <c r="N165" s="66">
        <f t="shared" si="57"/>
        <v>0</v>
      </c>
      <c r="O165" s="66">
        <f t="shared" si="55"/>
        <v>0</v>
      </c>
    </row>
    <row r="166" spans="1:15" x14ac:dyDescent="0.2">
      <c r="A166" s="52" t="s">
        <v>116</v>
      </c>
      <c r="B166" s="38"/>
      <c r="C166" s="48" t="s">
        <v>118</v>
      </c>
      <c r="D166" s="3"/>
      <c r="E166" s="3">
        <v>0</v>
      </c>
      <c r="F166" s="3">
        <v>0</v>
      </c>
      <c r="G166" s="66">
        <f t="shared" si="52"/>
        <v>0</v>
      </c>
      <c r="H166" s="64"/>
      <c r="I166" s="66">
        <v>0</v>
      </c>
      <c r="J166" s="66">
        <v>0</v>
      </c>
      <c r="K166" s="66">
        <f t="shared" si="59"/>
        <v>0</v>
      </c>
      <c r="L166" s="66">
        <v>0</v>
      </c>
      <c r="M166" s="66">
        <v>0</v>
      </c>
      <c r="N166" s="66">
        <f t="shared" si="57"/>
        <v>0</v>
      </c>
      <c r="O166" s="66">
        <f t="shared" si="55"/>
        <v>0</v>
      </c>
    </row>
    <row r="167" spans="1:15" ht="13.5" thickBot="1" x14ac:dyDescent="0.25">
      <c r="A167" s="165" t="s">
        <v>117</v>
      </c>
      <c r="B167" s="38"/>
      <c r="C167" s="48" t="s">
        <v>118</v>
      </c>
      <c r="D167" s="3"/>
      <c r="E167" s="3">
        <v>0</v>
      </c>
      <c r="F167" s="3">
        <v>0</v>
      </c>
      <c r="G167" s="66">
        <f t="shared" si="52"/>
        <v>0</v>
      </c>
      <c r="H167" s="64"/>
      <c r="I167" s="66">
        <v>0</v>
      </c>
      <c r="J167" s="66">
        <v>0</v>
      </c>
      <c r="K167" s="66">
        <f t="shared" si="59"/>
        <v>0</v>
      </c>
      <c r="L167" s="66">
        <v>0</v>
      </c>
      <c r="M167" s="66">
        <v>0</v>
      </c>
      <c r="N167" s="66">
        <f t="shared" si="57"/>
        <v>0</v>
      </c>
      <c r="O167" s="66">
        <f t="shared" si="55"/>
        <v>0</v>
      </c>
    </row>
    <row r="168" spans="1:15" ht="25.5" customHeight="1" thickBot="1" x14ac:dyDescent="0.35">
      <c r="A168" s="253" t="s">
        <v>65</v>
      </c>
      <c r="B168" s="254"/>
      <c r="C168" s="255"/>
      <c r="D168" s="255"/>
      <c r="E168" s="255"/>
      <c r="F168" s="255"/>
      <c r="G168" s="255"/>
      <c r="H168" s="256"/>
      <c r="I168" s="28"/>
      <c r="J168" s="28"/>
      <c r="K168" s="28"/>
      <c r="L168" s="28"/>
      <c r="M168" s="28"/>
      <c r="N168" s="35"/>
      <c r="O168" s="3"/>
    </row>
    <row r="169" spans="1:15" ht="46.5" customHeight="1" thickBot="1" x14ac:dyDescent="0.25">
      <c r="A169" s="257" t="str">
        <f>'Uso Público'!A12:U12</f>
        <v>Objetivo 4. Promover el área protegida como un destino para recreación y contacto con la naturaleza y la importancia de su conservación para las presentes y futuras generaciones</v>
      </c>
      <c r="B169" s="258"/>
      <c r="C169" s="259"/>
      <c r="D169" s="260"/>
      <c r="E169" s="32"/>
      <c r="F169" s="32"/>
      <c r="G169" s="28"/>
      <c r="H169" s="3"/>
      <c r="I169" s="28"/>
      <c r="J169" s="28"/>
      <c r="K169" s="28"/>
      <c r="L169" s="28"/>
      <c r="M169" s="28"/>
      <c r="N169" s="74"/>
      <c r="O169" s="28"/>
    </row>
    <row r="170" spans="1:15" ht="40.5" customHeight="1" thickBot="1" x14ac:dyDescent="0.25">
      <c r="A170" s="261" t="str">
        <f>'Uso Público'!B15</f>
        <v>Los alumnos y maestros de las comunidades aledañas al parque y del casco urbano de Morales toman conciencia del uso razonable de los recursos naturales</v>
      </c>
      <c r="B170" s="262"/>
      <c r="C170" s="263"/>
      <c r="D170" s="266" t="s">
        <v>25</v>
      </c>
      <c r="E170" s="265"/>
      <c r="F170" s="37"/>
      <c r="G170" s="90">
        <f>SUM(G171:G188)</f>
        <v>7645</v>
      </c>
      <c r="H170" s="32"/>
      <c r="I170" s="28"/>
      <c r="J170" s="37"/>
      <c r="K170" s="89">
        <f>SUM(K171:K188)</f>
        <v>19475</v>
      </c>
      <c r="L170" s="32"/>
      <c r="M170" s="37"/>
      <c r="N170" s="89">
        <f>SUM(N171:N188)</f>
        <v>10200</v>
      </c>
      <c r="O170" s="89">
        <f>SUM(O171:O188)</f>
        <v>37320</v>
      </c>
    </row>
    <row r="171" spans="1:15" x14ac:dyDescent="0.2">
      <c r="A171" s="49" t="s">
        <v>62</v>
      </c>
      <c r="B171" s="38"/>
      <c r="C171" s="61" t="s">
        <v>118</v>
      </c>
      <c r="D171" s="3"/>
      <c r="E171" s="3">
        <v>1</v>
      </c>
      <c r="F171" s="66">
        <v>4715</v>
      </c>
      <c r="G171" s="82">
        <f t="shared" ref="G171:G188" si="60">F171*E171</f>
        <v>4715</v>
      </c>
      <c r="H171" s="64">
        <v>31</v>
      </c>
      <c r="I171" s="66">
        <v>0</v>
      </c>
      <c r="J171" s="66">
        <v>0</v>
      </c>
      <c r="K171" s="82">
        <f>J171*I171</f>
        <v>0</v>
      </c>
      <c r="L171" s="66">
        <v>0</v>
      </c>
      <c r="M171" s="66">
        <v>0</v>
      </c>
      <c r="N171" s="82">
        <f>M171*L171</f>
        <v>0</v>
      </c>
      <c r="O171" s="82">
        <f>G171+K171+N171</f>
        <v>4715</v>
      </c>
    </row>
    <row r="172" spans="1:15" x14ac:dyDescent="0.2">
      <c r="A172" s="48" t="s">
        <v>287</v>
      </c>
      <c r="B172" s="38"/>
      <c r="C172" s="164" t="s">
        <v>118</v>
      </c>
      <c r="D172" s="3"/>
      <c r="E172" s="3">
        <v>0</v>
      </c>
      <c r="F172" s="66">
        <v>0</v>
      </c>
      <c r="G172" s="66">
        <f t="shared" si="60"/>
        <v>0</v>
      </c>
      <c r="H172" s="64">
        <v>5</v>
      </c>
      <c r="I172" s="66">
        <v>1</v>
      </c>
      <c r="J172" s="66">
        <v>1875</v>
      </c>
      <c r="K172" s="66">
        <f t="shared" ref="K172" si="61">J172*I172</f>
        <v>1875</v>
      </c>
      <c r="L172" s="66">
        <v>0</v>
      </c>
      <c r="M172" s="66">
        <v>0</v>
      </c>
      <c r="N172" s="66">
        <f t="shared" ref="N172:N174" si="62">M172*L172</f>
        <v>0</v>
      </c>
      <c r="O172" s="66">
        <f t="shared" ref="O172:O188" si="63">G172+K172+N172</f>
        <v>1875</v>
      </c>
    </row>
    <row r="173" spans="1:15" x14ac:dyDescent="0.2">
      <c r="A173" s="48" t="s">
        <v>63</v>
      </c>
      <c r="B173" s="38"/>
      <c r="C173" s="164" t="s">
        <v>118</v>
      </c>
      <c r="D173" s="3"/>
      <c r="E173" s="3"/>
      <c r="F173" s="66">
        <v>0</v>
      </c>
      <c r="G173" s="66">
        <f t="shared" si="60"/>
        <v>0</v>
      </c>
      <c r="H173" s="64">
        <v>1</v>
      </c>
      <c r="I173" s="66"/>
      <c r="J173" s="66">
        <v>0</v>
      </c>
      <c r="K173" s="66">
        <v>0</v>
      </c>
      <c r="L173" s="66">
        <v>3</v>
      </c>
      <c r="M173" s="66">
        <v>3400</v>
      </c>
      <c r="N173" s="66">
        <f t="shared" si="62"/>
        <v>10200</v>
      </c>
      <c r="O173" s="66">
        <f t="shared" si="63"/>
        <v>10200</v>
      </c>
    </row>
    <row r="174" spans="1:15" x14ac:dyDescent="0.2">
      <c r="A174" s="48" t="s">
        <v>64</v>
      </c>
      <c r="B174" s="38"/>
      <c r="C174" s="164" t="s">
        <v>118</v>
      </c>
      <c r="D174" s="3"/>
      <c r="E174" s="3"/>
      <c r="F174" s="66">
        <v>0</v>
      </c>
      <c r="G174" s="66">
        <f t="shared" si="60"/>
        <v>0</v>
      </c>
      <c r="H174" s="64">
        <v>5</v>
      </c>
      <c r="I174" s="66">
        <v>4</v>
      </c>
      <c r="J174" s="66">
        <v>3400</v>
      </c>
      <c r="K174" s="66">
        <f t="shared" ref="K174:K177" si="64">J174*I174</f>
        <v>13600</v>
      </c>
      <c r="L174" s="66">
        <v>0</v>
      </c>
      <c r="M174" s="66">
        <v>0</v>
      </c>
      <c r="N174" s="66">
        <f t="shared" si="62"/>
        <v>0</v>
      </c>
      <c r="O174" s="66">
        <f t="shared" si="63"/>
        <v>13600</v>
      </c>
    </row>
    <row r="175" spans="1:15" x14ac:dyDescent="0.2">
      <c r="A175" s="48" t="s">
        <v>306</v>
      </c>
      <c r="B175" s="38"/>
      <c r="C175" s="164" t="s">
        <v>118</v>
      </c>
      <c r="D175" s="3"/>
      <c r="E175" s="3">
        <v>0</v>
      </c>
      <c r="F175" s="66">
        <v>0</v>
      </c>
      <c r="G175" s="66">
        <f t="shared" si="60"/>
        <v>0</v>
      </c>
      <c r="H175" s="64">
        <v>5</v>
      </c>
      <c r="I175" s="66">
        <v>1</v>
      </c>
      <c r="J175" s="66">
        <v>3400</v>
      </c>
      <c r="K175" s="66">
        <f t="shared" si="64"/>
        <v>3400</v>
      </c>
      <c r="L175" s="66">
        <v>0</v>
      </c>
      <c r="M175" s="66">
        <v>0</v>
      </c>
      <c r="N175" s="66">
        <v>0</v>
      </c>
      <c r="O175" s="66">
        <f t="shared" si="63"/>
        <v>3400</v>
      </c>
    </row>
    <row r="176" spans="1:15" x14ac:dyDescent="0.2">
      <c r="A176" s="119" t="s">
        <v>140</v>
      </c>
      <c r="B176" s="38"/>
      <c r="C176" s="164" t="s">
        <v>119</v>
      </c>
      <c r="D176" s="3"/>
      <c r="E176" s="3">
        <v>8</v>
      </c>
      <c r="F176" s="66">
        <v>100</v>
      </c>
      <c r="G176" s="66">
        <f t="shared" si="60"/>
        <v>800</v>
      </c>
      <c r="H176" s="64">
        <v>31</v>
      </c>
      <c r="I176" s="66">
        <v>0</v>
      </c>
      <c r="J176" s="66">
        <v>0</v>
      </c>
      <c r="K176" s="66">
        <f t="shared" si="64"/>
        <v>0</v>
      </c>
      <c r="L176" s="66"/>
      <c r="M176" s="66"/>
      <c r="N176" s="66">
        <f t="shared" ref="N176:N188" si="65">M176*L176</f>
        <v>0</v>
      </c>
      <c r="O176" s="66">
        <f t="shared" si="63"/>
        <v>800</v>
      </c>
    </row>
    <row r="177" spans="1:15" ht="25.5" x14ac:dyDescent="0.2">
      <c r="A177" s="60" t="s">
        <v>109</v>
      </c>
      <c r="B177" s="38"/>
      <c r="C177" s="164" t="s">
        <v>119</v>
      </c>
      <c r="D177" s="3"/>
      <c r="E177" s="3">
        <v>4</v>
      </c>
      <c r="F177" s="66">
        <v>120</v>
      </c>
      <c r="G177" s="66">
        <f t="shared" si="60"/>
        <v>480</v>
      </c>
      <c r="H177" s="64">
        <v>31</v>
      </c>
      <c r="I177" s="66">
        <v>0</v>
      </c>
      <c r="J177" s="66">
        <v>0</v>
      </c>
      <c r="K177" s="66">
        <f t="shared" si="64"/>
        <v>0</v>
      </c>
      <c r="L177" s="66">
        <v>0</v>
      </c>
      <c r="M177" s="66">
        <v>0</v>
      </c>
      <c r="N177" s="66">
        <f t="shared" si="65"/>
        <v>0</v>
      </c>
      <c r="O177" s="66">
        <f t="shared" si="63"/>
        <v>480</v>
      </c>
    </row>
    <row r="178" spans="1:15" x14ac:dyDescent="0.2">
      <c r="A178" s="52" t="s">
        <v>106</v>
      </c>
      <c r="B178" s="38"/>
      <c r="C178" s="48" t="s">
        <v>118</v>
      </c>
      <c r="D178" s="3"/>
      <c r="E178" s="3">
        <v>2</v>
      </c>
      <c r="F178" s="66">
        <v>300</v>
      </c>
      <c r="G178" s="66">
        <f t="shared" si="60"/>
        <v>600</v>
      </c>
      <c r="H178" s="64">
        <v>31</v>
      </c>
      <c r="I178" s="66">
        <v>0</v>
      </c>
      <c r="J178" s="66">
        <v>0</v>
      </c>
      <c r="K178" s="66">
        <v>0</v>
      </c>
      <c r="L178" s="66">
        <v>0</v>
      </c>
      <c r="M178" s="66">
        <v>0</v>
      </c>
      <c r="N178" s="66">
        <f t="shared" si="65"/>
        <v>0</v>
      </c>
      <c r="O178" s="66">
        <f t="shared" si="63"/>
        <v>600</v>
      </c>
    </row>
    <row r="179" spans="1:15" x14ac:dyDescent="0.2">
      <c r="A179" s="52" t="s">
        <v>107</v>
      </c>
      <c r="B179" s="38"/>
      <c r="C179" s="48" t="s">
        <v>118</v>
      </c>
      <c r="D179" s="3"/>
      <c r="E179" s="3">
        <v>0</v>
      </c>
      <c r="F179" s="66">
        <v>0</v>
      </c>
      <c r="G179" s="66">
        <f t="shared" si="60"/>
        <v>0</v>
      </c>
      <c r="H179" s="64"/>
      <c r="I179" s="66">
        <v>0</v>
      </c>
      <c r="J179" s="66">
        <v>0</v>
      </c>
      <c r="K179" s="66">
        <f t="shared" ref="K179:K182" si="66">J179*I179</f>
        <v>0</v>
      </c>
      <c r="L179" s="66">
        <v>0</v>
      </c>
      <c r="M179" s="66">
        <v>0</v>
      </c>
      <c r="N179" s="66">
        <f t="shared" si="65"/>
        <v>0</v>
      </c>
      <c r="O179" s="66">
        <f t="shared" si="63"/>
        <v>0</v>
      </c>
    </row>
    <row r="180" spans="1:15" x14ac:dyDescent="0.2">
      <c r="A180" s="52" t="s">
        <v>108</v>
      </c>
      <c r="B180" s="38"/>
      <c r="C180" s="48" t="s">
        <v>118</v>
      </c>
      <c r="D180" s="3"/>
      <c r="E180" s="3">
        <v>0</v>
      </c>
      <c r="F180" s="66">
        <v>0</v>
      </c>
      <c r="G180" s="66">
        <f t="shared" si="60"/>
        <v>0</v>
      </c>
      <c r="H180" s="64"/>
      <c r="I180" s="66">
        <v>0</v>
      </c>
      <c r="J180" s="66">
        <v>0</v>
      </c>
      <c r="K180" s="66">
        <f t="shared" si="66"/>
        <v>0</v>
      </c>
      <c r="L180" s="66">
        <v>0</v>
      </c>
      <c r="M180" s="66">
        <v>0</v>
      </c>
      <c r="N180" s="66">
        <f t="shared" si="65"/>
        <v>0</v>
      </c>
      <c r="O180" s="66">
        <f t="shared" si="63"/>
        <v>0</v>
      </c>
    </row>
    <row r="181" spans="1:15" x14ac:dyDescent="0.2">
      <c r="A181" s="52" t="s">
        <v>110</v>
      </c>
      <c r="B181" s="38"/>
      <c r="C181" s="48" t="s">
        <v>118</v>
      </c>
      <c r="D181" s="3"/>
      <c r="E181" s="3">
        <v>0</v>
      </c>
      <c r="F181" s="66">
        <v>0</v>
      </c>
      <c r="G181" s="66">
        <f t="shared" si="60"/>
        <v>0</v>
      </c>
      <c r="H181" s="64"/>
      <c r="I181" s="66">
        <v>0</v>
      </c>
      <c r="J181" s="66">
        <v>0</v>
      </c>
      <c r="K181" s="66">
        <f t="shared" si="66"/>
        <v>0</v>
      </c>
      <c r="L181" s="66">
        <v>0</v>
      </c>
      <c r="M181" s="66">
        <v>0</v>
      </c>
      <c r="N181" s="66">
        <f t="shared" si="65"/>
        <v>0</v>
      </c>
      <c r="O181" s="66">
        <f t="shared" si="63"/>
        <v>0</v>
      </c>
    </row>
    <row r="182" spans="1:15" x14ac:dyDescent="0.2">
      <c r="A182" s="52" t="s">
        <v>111</v>
      </c>
      <c r="B182" s="38"/>
      <c r="C182" s="48" t="s">
        <v>118</v>
      </c>
      <c r="D182" s="3"/>
      <c r="E182" s="3">
        <v>8</v>
      </c>
      <c r="F182" s="66">
        <v>100</v>
      </c>
      <c r="G182" s="66">
        <f t="shared" si="60"/>
        <v>800</v>
      </c>
      <c r="H182" s="65">
        <v>31.5</v>
      </c>
      <c r="I182" s="66">
        <v>2</v>
      </c>
      <c r="J182" s="66">
        <v>300</v>
      </c>
      <c r="K182" s="66">
        <f t="shared" si="66"/>
        <v>600</v>
      </c>
      <c r="L182" s="66">
        <v>0</v>
      </c>
      <c r="M182" s="66">
        <v>0</v>
      </c>
      <c r="N182" s="66">
        <f t="shared" si="65"/>
        <v>0</v>
      </c>
      <c r="O182" s="66">
        <f t="shared" si="63"/>
        <v>1400</v>
      </c>
    </row>
    <row r="183" spans="1:15" x14ac:dyDescent="0.2">
      <c r="A183" s="48" t="s">
        <v>112</v>
      </c>
      <c r="B183" s="38"/>
      <c r="C183" s="60" t="s">
        <v>118</v>
      </c>
      <c r="D183" s="3"/>
      <c r="E183" s="3">
        <v>0</v>
      </c>
      <c r="F183" s="66">
        <v>0</v>
      </c>
      <c r="G183" s="66">
        <f t="shared" si="60"/>
        <v>0</v>
      </c>
      <c r="H183" s="64"/>
      <c r="I183" s="66">
        <v>0</v>
      </c>
      <c r="J183" s="66">
        <v>0</v>
      </c>
      <c r="K183" s="66">
        <v>0</v>
      </c>
      <c r="L183" s="66">
        <v>0</v>
      </c>
      <c r="M183" s="66">
        <v>0</v>
      </c>
      <c r="N183" s="66">
        <f t="shared" si="65"/>
        <v>0</v>
      </c>
      <c r="O183" s="66">
        <f t="shared" si="63"/>
        <v>0</v>
      </c>
    </row>
    <row r="184" spans="1:15" ht="38.25" x14ac:dyDescent="0.2">
      <c r="A184" s="52" t="s">
        <v>113</v>
      </c>
      <c r="B184" s="38"/>
      <c r="C184" s="60" t="s">
        <v>121</v>
      </c>
      <c r="D184" s="3"/>
      <c r="E184" s="3">
        <v>350</v>
      </c>
      <c r="F184" s="160">
        <v>0.5</v>
      </c>
      <c r="G184" s="66">
        <f t="shared" si="60"/>
        <v>175</v>
      </c>
      <c r="H184" s="64">
        <v>31</v>
      </c>
      <c r="I184" s="66">
        <v>0</v>
      </c>
      <c r="J184" s="66">
        <v>0</v>
      </c>
      <c r="K184" s="66">
        <f t="shared" ref="K184:K188" si="67">J184*I184</f>
        <v>0</v>
      </c>
      <c r="L184" s="66">
        <v>0</v>
      </c>
      <c r="M184" s="66">
        <v>0</v>
      </c>
      <c r="N184" s="66">
        <f t="shared" si="65"/>
        <v>0</v>
      </c>
      <c r="O184" s="66">
        <f t="shared" si="63"/>
        <v>175</v>
      </c>
    </row>
    <row r="185" spans="1:15" x14ac:dyDescent="0.2">
      <c r="A185" s="52" t="s">
        <v>114</v>
      </c>
      <c r="B185" s="38"/>
      <c r="C185" s="48" t="s">
        <v>120</v>
      </c>
      <c r="D185" s="3"/>
      <c r="E185" s="3">
        <v>150</v>
      </c>
      <c r="F185" s="160">
        <v>0.5</v>
      </c>
      <c r="G185" s="66">
        <f t="shared" si="60"/>
        <v>75</v>
      </c>
      <c r="H185" s="64">
        <v>31</v>
      </c>
      <c r="I185" s="66">
        <v>0</v>
      </c>
      <c r="J185" s="66">
        <v>0</v>
      </c>
      <c r="K185" s="66">
        <f t="shared" si="67"/>
        <v>0</v>
      </c>
      <c r="L185" s="66">
        <v>0</v>
      </c>
      <c r="M185" s="66">
        <v>0</v>
      </c>
      <c r="N185" s="66">
        <f t="shared" si="65"/>
        <v>0</v>
      </c>
      <c r="O185" s="66">
        <f t="shared" si="63"/>
        <v>75</v>
      </c>
    </row>
    <row r="186" spans="1:15" x14ac:dyDescent="0.2">
      <c r="A186" s="52" t="s">
        <v>115</v>
      </c>
      <c r="B186" s="38"/>
      <c r="C186" s="48" t="s">
        <v>118</v>
      </c>
      <c r="D186" s="3"/>
      <c r="E186" s="3">
        <v>0</v>
      </c>
      <c r="F186" s="3">
        <v>0</v>
      </c>
      <c r="G186" s="66">
        <f t="shared" si="60"/>
        <v>0</v>
      </c>
      <c r="H186" s="64"/>
      <c r="I186" s="66">
        <v>0</v>
      </c>
      <c r="J186" s="66">
        <v>0</v>
      </c>
      <c r="K186" s="66">
        <f t="shared" si="67"/>
        <v>0</v>
      </c>
      <c r="L186" s="66">
        <v>0</v>
      </c>
      <c r="M186" s="66">
        <v>0</v>
      </c>
      <c r="N186" s="66">
        <f t="shared" si="65"/>
        <v>0</v>
      </c>
      <c r="O186" s="66">
        <f t="shared" si="63"/>
        <v>0</v>
      </c>
    </row>
    <row r="187" spans="1:15" x14ac:dyDescent="0.2">
      <c r="A187" s="52" t="s">
        <v>116</v>
      </c>
      <c r="B187" s="38"/>
      <c r="C187" s="48" t="s">
        <v>118</v>
      </c>
      <c r="D187" s="3"/>
      <c r="E187" s="3">
        <v>0</v>
      </c>
      <c r="F187" s="3">
        <v>0</v>
      </c>
      <c r="G187" s="66">
        <f t="shared" si="60"/>
        <v>0</v>
      </c>
      <c r="H187" s="64"/>
      <c r="I187" s="66">
        <v>0</v>
      </c>
      <c r="J187" s="66">
        <v>0</v>
      </c>
      <c r="K187" s="66">
        <f t="shared" si="67"/>
        <v>0</v>
      </c>
      <c r="L187" s="66">
        <v>0</v>
      </c>
      <c r="M187" s="66">
        <v>0</v>
      </c>
      <c r="N187" s="66">
        <f t="shared" si="65"/>
        <v>0</v>
      </c>
      <c r="O187" s="66">
        <f t="shared" si="63"/>
        <v>0</v>
      </c>
    </row>
    <row r="188" spans="1:15" ht="13.5" thickBot="1" x14ac:dyDescent="0.25">
      <c r="A188" s="165" t="s">
        <v>117</v>
      </c>
      <c r="B188" s="38"/>
      <c r="C188" s="48" t="s">
        <v>118</v>
      </c>
      <c r="D188" s="3"/>
      <c r="E188" s="3">
        <v>0</v>
      </c>
      <c r="F188" s="3">
        <v>0</v>
      </c>
      <c r="G188" s="66">
        <f t="shared" si="60"/>
        <v>0</v>
      </c>
      <c r="H188" s="64"/>
      <c r="I188" s="66">
        <v>0</v>
      </c>
      <c r="J188" s="66">
        <v>0</v>
      </c>
      <c r="K188" s="66">
        <f t="shared" si="67"/>
        <v>0</v>
      </c>
      <c r="L188" s="66">
        <v>0</v>
      </c>
      <c r="M188" s="66">
        <v>0</v>
      </c>
      <c r="N188" s="66">
        <f t="shared" si="65"/>
        <v>0</v>
      </c>
      <c r="O188" s="66">
        <f t="shared" si="63"/>
        <v>0</v>
      </c>
    </row>
    <row r="189" spans="1:15" ht="30.75" customHeight="1" thickBot="1" x14ac:dyDescent="0.25">
      <c r="A189" s="261" t="str">
        <f>'Uso Público'!B21</f>
        <v>El parque es visitado como sitio para realizar actividades ecoturisticas y deporte de montaña</v>
      </c>
      <c r="B189" s="262"/>
      <c r="C189" s="263"/>
      <c r="D189" s="264" t="s">
        <v>25</v>
      </c>
      <c r="E189" s="265"/>
      <c r="F189" s="37"/>
      <c r="G189" s="90">
        <f>SUM(G190:G207)</f>
        <v>16640</v>
      </c>
      <c r="H189" s="32"/>
      <c r="I189" s="28"/>
      <c r="J189" s="37"/>
      <c r="K189" s="89">
        <f>SUM(K190:K207)</f>
        <v>19475</v>
      </c>
      <c r="L189" s="32"/>
      <c r="M189" s="37"/>
      <c r="N189" s="89">
        <f>SUM(N190:N207)</f>
        <v>10200</v>
      </c>
      <c r="O189" s="89">
        <f>SUM(O190:O207)</f>
        <v>46315</v>
      </c>
    </row>
    <row r="190" spans="1:15" x14ac:dyDescent="0.2">
      <c r="A190" s="49" t="s">
        <v>62</v>
      </c>
      <c r="B190" s="38"/>
      <c r="C190" s="61" t="s">
        <v>118</v>
      </c>
      <c r="D190" s="3"/>
      <c r="E190" s="3">
        <v>1</v>
      </c>
      <c r="F190" s="66">
        <v>4715</v>
      </c>
      <c r="G190" s="82">
        <f t="shared" ref="G190:G207" si="68">F190*E190</f>
        <v>4715</v>
      </c>
      <c r="H190" s="64">
        <v>31</v>
      </c>
      <c r="I190" s="66">
        <v>0</v>
      </c>
      <c r="J190" s="66">
        <v>0</v>
      </c>
      <c r="K190" s="82">
        <f>J190*I190</f>
        <v>0</v>
      </c>
      <c r="L190" s="66">
        <v>0</v>
      </c>
      <c r="M190" s="66">
        <v>0</v>
      </c>
      <c r="N190" s="82">
        <f>M190*L190</f>
        <v>0</v>
      </c>
      <c r="O190" s="82">
        <f>G190+K190+N190</f>
        <v>4715</v>
      </c>
    </row>
    <row r="191" spans="1:15" x14ac:dyDescent="0.2">
      <c r="A191" s="48" t="s">
        <v>287</v>
      </c>
      <c r="B191" s="38"/>
      <c r="C191" s="164" t="s">
        <v>118</v>
      </c>
      <c r="D191" s="3"/>
      <c r="E191" s="3">
        <v>0</v>
      </c>
      <c r="F191" s="66">
        <v>0</v>
      </c>
      <c r="G191" s="66">
        <f t="shared" si="68"/>
        <v>0</v>
      </c>
      <c r="H191" s="64">
        <v>5</v>
      </c>
      <c r="I191" s="66">
        <v>1</v>
      </c>
      <c r="J191" s="66">
        <v>1875</v>
      </c>
      <c r="K191" s="66">
        <f t="shared" ref="K191" si="69">J191*I191</f>
        <v>1875</v>
      </c>
      <c r="L191" s="66">
        <v>0</v>
      </c>
      <c r="M191" s="66">
        <v>0</v>
      </c>
      <c r="N191" s="66">
        <f t="shared" ref="N191:N193" si="70">M191*L191</f>
        <v>0</v>
      </c>
      <c r="O191" s="66">
        <f t="shared" ref="O191:O207" si="71">G191+K191+N191</f>
        <v>1875</v>
      </c>
    </row>
    <row r="192" spans="1:15" x14ac:dyDescent="0.2">
      <c r="A192" s="48" t="s">
        <v>63</v>
      </c>
      <c r="B192" s="38"/>
      <c r="C192" s="164" t="s">
        <v>118</v>
      </c>
      <c r="D192" s="3"/>
      <c r="E192" s="3"/>
      <c r="F192" s="66">
        <v>0</v>
      </c>
      <c r="G192" s="66">
        <f t="shared" si="68"/>
        <v>0</v>
      </c>
      <c r="H192" s="64">
        <v>1</v>
      </c>
      <c r="I192" s="66"/>
      <c r="J192" s="66">
        <v>0</v>
      </c>
      <c r="K192" s="66">
        <v>0</v>
      </c>
      <c r="L192" s="66">
        <v>3</v>
      </c>
      <c r="M192" s="66">
        <v>3400</v>
      </c>
      <c r="N192" s="66">
        <f t="shared" si="70"/>
        <v>10200</v>
      </c>
      <c r="O192" s="66">
        <f t="shared" si="71"/>
        <v>10200</v>
      </c>
    </row>
    <row r="193" spans="1:15" x14ac:dyDescent="0.2">
      <c r="A193" s="48" t="s">
        <v>64</v>
      </c>
      <c r="B193" s="38"/>
      <c r="C193" s="164" t="s">
        <v>118</v>
      </c>
      <c r="D193" s="3"/>
      <c r="E193" s="3"/>
      <c r="F193" s="66">
        <v>0</v>
      </c>
      <c r="G193" s="66">
        <f t="shared" si="68"/>
        <v>0</v>
      </c>
      <c r="H193" s="64">
        <v>5</v>
      </c>
      <c r="I193" s="66">
        <v>4</v>
      </c>
      <c r="J193" s="66">
        <v>3400</v>
      </c>
      <c r="K193" s="66">
        <f t="shared" ref="K193:K196" si="72">J193*I193</f>
        <v>13600</v>
      </c>
      <c r="L193" s="66">
        <v>0</v>
      </c>
      <c r="M193" s="66">
        <v>0</v>
      </c>
      <c r="N193" s="66">
        <f t="shared" si="70"/>
        <v>0</v>
      </c>
      <c r="O193" s="66">
        <f t="shared" si="71"/>
        <v>13600</v>
      </c>
    </row>
    <row r="194" spans="1:15" x14ac:dyDescent="0.2">
      <c r="A194" s="48" t="s">
        <v>306</v>
      </c>
      <c r="B194" s="38"/>
      <c r="C194" s="164" t="s">
        <v>118</v>
      </c>
      <c r="D194" s="3"/>
      <c r="E194" s="3">
        <v>0</v>
      </c>
      <c r="F194" s="66">
        <v>0</v>
      </c>
      <c r="G194" s="66">
        <f t="shared" si="68"/>
        <v>0</v>
      </c>
      <c r="H194" s="64">
        <v>5</v>
      </c>
      <c r="I194" s="66">
        <v>1</v>
      </c>
      <c r="J194" s="66">
        <v>3400</v>
      </c>
      <c r="K194" s="66">
        <f t="shared" si="72"/>
        <v>3400</v>
      </c>
      <c r="L194" s="66">
        <v>0</v>
      </c>
      <c r="M194" s="66">
        <v>0</v>
      </c>
      <c r="N194" s="66">
        <v>0</v>
      </c>
      <c r="O194" s="66">
        <f t="shared" si="71"/>
        <v>3400</v>
      </c>
    </row>
    <row r="195" spans="1:15" x14ac:dyDescent="0.2">
      <c r="A195" s="119" t="s">
        <v>140</v>
      </c>
      <c r="B195" s="38"/>
      <c r="C195" s="164" t="s">
        <v>119</v>
      </c>
      <c r="D195" s="3"/>
      <c r="E195" s="3">
        <v>6</v>
      </c>
      <c r="F195" s="66">
        <v>500</v>
      </c>
      <c r="G195" s="66">
        <f t="shared" si="68"/>
        <v>3000</v>
      </c>
      <c r="H195" s="64">
        <v>31</v>
      </c>
      <c r="I195" s="66">
        <v>0</v>
      </c>
      <c r="J195" s="66">
        <v>0</v>
      </c>
      <c r="K195" s="66">
        <f t="shared" si="72"/>
        <v>0</v>
      </c>
      <c r="L195" s="66"/>
      <c r="M195" s="66"/>
      <c r="N195" s="66">
        <f t="shared" ref="N195:N207" si="73">M195*L195</f>
        <v>0</v>
      </c>
      <c r="O195" s="66">
        <f t="shared" si="71"/>
        <v>3000</v>
      </c>
    </row>
    <row r="196" spans="1:15" ht="25.5" x14ac:dyDescent="0.2">
      <c r="A196" s="60" t="s">
        <v>109</v>
      </c>
      <c r="B196" s="38"/>
      <c r="C196" s="164" t="s">
        <v>119</v>
      </c>
      <c r="D196" s="3"/>
      <c r="E196" s="3">
        <v>21</v>
      </c>
      <c r="F196" s="66">
        <v>50</v>
      </c>
      <c r="G196" s="66">
        <f t="shared" si="68"/>
        <v>1050</v>
      </c>
      <c r="H196" s="64">
        <v>31</v>
      </c>
      <c r="I196" s="66">
        <v>0</v>
      </c>
      <c r="J196" s="66">
        <v>0</v>
      </c>
      <c r="K196" s="66">
        <f t="shared" si="72"/>
        <v>0</v>
      </c>
      <c r="L196" s="66">
        <v>0</v>
      </c>
      <c r="M196" s="66">
        <v>0</v>
      </c>
      <c r="N196" s="66">
        <f t="shared" si="73"/>
        <v>0</v>
      </c>
      <c r="O196" s="66">
        <f t="shared" si="71"/>
        <v>1050</v>
      </c>
    </row>
    <row r="197" spans="1:15" x14ac:dyDescent="0.2">
      <c r="A197" s="52" t="s">
        <v>106</v>
      </c>
      <c r="B197" s="38"/>
      <c r="C197" s="48" t="s">
        <v>118</v>
      </c>
      <c r="D197" s="3"/>
      <c r="E197" s="3">
        <v>3</v>
      </c>
      <c r="F197" s="66">
        <v>1500</v>
      </c>
      <c r="G197" s="66">
        <f t="shared" si="68"/>
        <v>4500</v>
      </c>
      <c r="H197" s="64">
        <v>31</v>
      </c>
      <c r="I197" s="66">
        <v>0</v>
      </c>
      <c r="J197" s="66">
        <v>0</v>
      </c>
      <c r="K197" s="66">
        <v>0</v>
      </c>
      <c r="L197" s="66">
        <v>0</v>
      </c>
      <c r="M197" s="66">
        <v>0</v>
      </c>
      <c r="N197" s="66">
        <f t="shared" si="73"/>
        <v>0</v>
      </c>
      <c r="O197" s="66">
        <f t="shared" si="71"/>
        <v>4500</v>
      </c>
    </row>
    <row r="198" spans="1:15" x14ac:dyDescent="0.2">
      <c r="A198" s="52" t="s">
        <v>107</v>
      </c>
      <c r="B198" s="38"/>
      <c r="C198" s="48" t="s">
        <v>118</v>
      </c>
      <c r="D198" s="3"/>
      <c r="E198" s="3">
        <v>0</v>
      </c>
      <c r="F198" s="66">
        <v>0</v>
      </c>
      <c r="G198" s="66">
        <f t="shared" si="68"/>
        <v>0</v>
      </c>
      <c r="H198" s="64"/>
      <c r="I198" s="66">
        <v>0</v>
      </c>
      <c r="J198" s="66">
        <v>0</v>
      </c>
      <c r="K198" s="66">
        <f t="shared" ref="K198:K201" si="74">J198*I198</f>
        <v>0</v>
      </c>
      <c r="L198" s="66">
        <v>0</v>
      </c>
      <c r="M198" s="66">
        <v>0</v>
      </c>
      <c r="N198" s="66">
        <f t="shared" si="73"/>
        <v>0</v>
      </c>
      <c r="O198" s="66">
        <f t="shared" si="71"/>
        <v>0</v>
      </c>
    </row>
    <row r="199" spans="1:15" x14ac:dyDescent="0.2">
      <c r="A199" s="52" t="s">
        <v>108</v>
      </c>
      <c r="B199" s="38"/>
      <c r="C199" s="48" t="s">
        <v>118</v>
      </c>
      <c r="D199" s="3"/>
      <c r="E199" s="3">
        <v>0</v>
      </c>
      <c r="F199" s="66">
        <v>0</v>
      </c>
      <c r="G199" s="66">
        <f t="shared" si="68"/>
        <v>0</v>
      </c>
      <c r="H199" s="64"/>
      <c r="I199" s="66">
        <v>0</v>
      </c>
      <c r="J199" s="66">
        <v>0</v>
      </c>
      <c r="K199" s="66">
        <f t="shared" si="74"/>
        <v>0</v>
      </c>
      <c r="L199" s="66">
        <v>0</v>
      </c>
      <c r="M199" s="66">
        <v>0</v>
      </c>
      <c r="N199" s="66">
        <f t="shared" si="73"/>
        <v>0</v>
      </c>
      <c r="O199" s="66">
        <f t="shared" si="71"/>
        <v>0</v>
      </c>
    </row>
    <row r="200" spans="1:15" x14ac:dyDescent="0.2">
      <c r="A200" s="52" t="s">
        <v>110</v>
      </c>
      <c r="B200" s="38"/>
      <c r="C200" s="48" t="s">
        <v>118</v>
      </c>
      <c r="D200" s="3"/>
      <c r="E200" s="3">
        <v>0</v>
      </c>
      <c r="F200" s="66">
        <v>0</v>
      </c>
      <c r="G200" s="66">
        <f t="shared" si="68"/>
        <v>0</v>
      </c>
      <c r="H200" s="64"/>
      <c r="I200" s="66">
        <v>0</v>
      </c>
      <c r="J200" s="66">
        <v>0</v>
      </c>
      <c r="K200" s="66">
        <f t="shared" si="74"/>
        <v>0</v>
      </c>
      <c r="L200" s="66">
        <v>0</v>
      </c>
      <c r="M200" s="66">
        <v>0</v>
      </c>
      <c r="N200" s="66">
        <f t="shared" si="73"/>
        <v>0</v>
      </c>
      <c r="O200" s="66">
        <f t="shared" si="71"/>
        <v>0</v>
      </c>
    </row>
    <row r="201" spans="1:15" x14ac:dyDescent="0.2">
      <c r="A201" s="52" t="s">
        <v>111</v>
      </c>
      <c r="B201" s="38"/>
      <c r="C201" s="48" t="s">
        <v>118</v>
      </c>
      <c r="D201" s="3"/>
      <c r="E201" s="3">
        <v>8</v>
      </c>
      <c r="F201" s="66">
        <v>400</v>
      </c>
      <c r="G201" s="66">
        <f t="shared" si="68"/>
        <v>3200</v>
      </c>
      <c r="H201" s="65">
        <v>31.5</v>
      </c>
      <c r="I201" s="66">
        <v>2</v>
      </c>
      <c r="J201" s="66">
        <v>300</v>
      </c>
      <c r="K201" s="66">
        <f t="shared" si="74"/>
        <v>600</v>
      </c>
      <c r="L201" s="66">
        <v>0</v>
      </c>
      <c r="M201" s="66">
        <v>0</v>
      </c>
      <c r="N201" s="66">
        <f t="shared" si="73"/>
        <v>0</v>
      </c>
      <c r="O201" s="66">
        <f t="shared" si="71"/>
        <v>3800</v>
      </c>
    </row>
    <row r="202" spans="1:15" x14ac:dyDescent="0.2">
      <c r="A202" s="48" t="s">
        <v>112</v>
      </c>
      <c r="B202" s="38"/>
      <c r="C202" s="60" t="s">
        <v>118</v>
      </c>
      <c r="D202" s="3"/>
      <c r="E202" s="3">
        <v>0</v>
      </c>
      <c r="F202" s="66">
        <v>0</v>
      </c>
      <c r="G202" s="66">
        <f t="shared" si="68"/>
        <v>0</v>
      </c>
      <c r="H202" s="64"/>
      <c r="I202" s="66">
        <v>0</v>
      </c>
      <c r="J202" s="66">
        <v>0</v>
      </c>
      <c r="K202" s="66">
        <v>0</v>
      </c>
      <c r="L202" s="66">
        <v>0</v>
      </c>
      <c r="M202" s="66">
        <v>0</v>
      </c>
      <c r="N202" s="66">
        <f t="shared" si="73"/>
        <v>0</v>
      </c>
      <c r="O202" s="66">
        <f t="shared" si="71"/>
        <v>0</v>
      </c>
    </row>
    <row r="203" spans="1:15" ht="38.25" x14ac:dyDescent="0.2">
      <c r="A203" s="52" t="s">
        <v>113</v>
      </c>
      <c r="B203" s="38"/>
      <c r="C203" s="60" t="s">
        <v>121</v>
      </c>
      <c r="D203" s="3"/>
      <c r="E203" s="3">
        <v>150</v>
      </c>
      <c r="F203" s="160">
        <v>0.5</v>
      </c>
      <c r="G203" s="66">
        <f t="shared" si="68"/>
        <v>75</v>
      </c>
      <c r="H203" s="64">
        <v>31</v>
      </c>
      <c r="I203" s="66">
        <v>0</v>
      </c>
      <c r="J203" s="66">
        <v>0</v>
      </c>
      <c r="K203" s="66">
        <f t="shared" ref="K203:K207" si="75">J203*I203</f>
        <v>0</v>
      </c>
      <c r="L203" s="66">
        <v>0</v>
      </c>
      <c r="M203" s="66">
        <v>0</v>
      </c>
      <c r="N203" s="66">
        <f t="shared" si="73"/>
        <v>0</v>
      </c>
      <c r="O203" s="66">
        <f t="shared" si="71"/>
        <v>75</v>
      </c>
    </row>
    <row r="204" spans="1:15" x14ac:dyDescent="0.2">
      <c r="A204" s="52" t="s">
        <v>114</v>
      </c>
      <c r="B204" s="38"/>
      <c r="C204" s="48" t="s">
        <v>120</v>
      </c>
      <c r="D204" s="3"/>
      <c r="E204" s="3">
        <v>200</v>
      </c>
      <c r="F204" s="160">
        <v>0.5</v>
      </c>
      <c r="G204" s="66">
        <f t="shared" si="68"/>
        <v>100</v>
      </c>
      <c r="H204" s="64">
        <v>31</v>
      </c>
      <c r="I204" s="66">
        <v>0</v>
      </c>
      <c r="J204" s="66">
        <v>0</v>
      </c>
      <c r="K204" s="66">
        <f t="shared" si="75"/>
        <v>0</v>
      </c>
      <c r="L204" s="66">
        <v>0</v>
      </c>
      <c r="M204" s="66">
        <v>0</v>
      </c>
      <c r="N204" s="66">
        <f t="shared" si="73"/>
        <v>0</v>
      </c>
      <c r="O204" s="66">
        <f t="shared" si="71"/>
        <v>100</v>
      </c>
    </row>
    <row r="205" spans="1:15" x14ac:dyDescent="0.2">
      <c r="A205" s="52" t="s">
        <v>115</v>
      </c>
      <c r="B205" s="38"/>
      <c r="C205" s="48" t="s">
        <v>118</v>
      </c>
      <c r="D205" s="3"/>
      <c r="E205" s="3">
        <v>0</v>
      </c>
      <c r="F205" s="3">
        <v>0</v>
      </c>
      <c r="G205" s="66">
        <f t="shared" si="68"/>
        <v>0</v>
      </c>
      <c r="H205" s="64"/>
      <c r="I205" s="66">
        <v>0</v>
      </c>
      <c r="J205" s="66">
        <v>0</v>
      </c>
      <c r="K205" s="66">
        <f t="shared" si="75"/>
        <v>0</v>
      </c>
      <c r="L205" s="66">
        <v>0</v>
      </c>
      <c r="M205" s="66">
        <v>0</v>
      </c>
      <c r="N205" s="66">
        <f t="shared" si="73"/>
        <v>0</v>
      </c>
      <c r="O205" s="66">
        <f t="shared" si="71"/>
        <v>0</v>
      </c>
    </row>
    <row r="206" spans="1:15" x14ac:dyDescent="0.2">
      <c r="A206" s="52" t="s">
        <v>116</v>
      </c>
      <c r="B206" s="38"/>
      <c r="C206" s="48" t="s">
        <v>118</v>
      </c>
      <c r="D206" s="3"/>
      <c r="E206" s="3">
        <v>0</v>
      </c>
      <c r="F206" s="3">
        <v>0</v>
      </c>
      <c r="G206" s="66">
        <f t="shared" si="68"/>
        <v>0</v>
      </c>
      <c r="H206" s="64"/>
      <c r="I206" s="66">
        <v>0</v>
      </c>
      <c r="J206" s="66">
        <v>0</v>
      </c>
      <c r="K206" s="66">
        <f t="shared" si="75"/>
        <v>0</v>
      </c>
      <c r="L206" s="66">
        <v>0</v>
      </c>
      <c r="M206" s="66">
        <v>0</v>
      </c>
      <c r="N206" s="66">
        <f t="shared" si="73"/>
        <v>0</v>
      </c>
      <c r="O206" s="66">
        <f t="shared" si="71"/>
        <v>0</v>
      </c>
    </row>
    <row r="207" spans="1:15" ht="13.5" thickBot="1" x14ac:dyDescent="0.25">
      <c r="A207" s="165" t="s">
        <v>117</v>
      </c>
      <c r="B207" s="38"/>
      <c r="C207" s="48" t="s">
        <v>118</v>
      </c>
      <c r="D207" s="3"/>
      <c r="E207" s="3">
        <v>0</v>
      </c>
      <c r="F207" s="3">
        <v>0</v>
      </c>
      <c r="G207" s="66">
        <f t="shared" si="68"/>
        <v>0</v>
      </c>
      <c r="H207" s="64"/>
      <c r="I207" s="66">
        <v>0</v>
      </c>
      <c r="J207" s="66">
        <v>0</v>
      </c>
      <c r="K207" s="66">
        <f t="shared" si="75"/>
        <v>0</v>
      </c>
      <c r="L207" s="66">
        <v>0</v>
      </c>
      <c r="M207" s="66">
        <v>0</v>
      </c>
      <c r="N207" s="66">
        <f t="shared" si="73"/>
        <v>0</v>
      </c>
      <c r="O207" s="66">
        <f t="shared" si="71"/>
        <v>0</v>
      </c>
    </row>
    <row r="208" spans="1:15" ht="19.5" thickBot="1" x14ac:dyDescent="0.35">
      <c r="A208" s="253" t="s">
        <v>67</v>
      </c>
      <c r="B208" s="254"/>
      <c r="C208" s="255"/>
      <c r="D208" s="255"/>
      <c r="E208" s="255"/>
      <c r="F208" s="255"/>
      <c r="G208" s="255"/>
      <c r="H208" s="256"/>
      <c r="I208" s="3"/>
      <c r="J208" s="3"/>
      <c r="K208" s="3"/>
      <c r="L208" s="3"/>
      <c r="M208" s="3"/>
      <c r="N208" s="3"/>
      <c r="O208" s="3"/>
    </row>
    <row r="209" spans="1:15" ht="31.9" customHeight="1" thickBot="1" x14ac:dyDescent="0.25">
      <c r="A209" s="257" t="str">
        <f>'Programa Administracion'!A11:U11</f>
        <v>Objetivo 5. Gestionar recursos financieros para operativizar las actividades de co-administracion del AP.</v>
      </c>
      <c r="B209" s="258"/>
      <c r="C209" s="259"/>
      <c r="D209" s="260"/>
      <c r="E209" s="32"/>
      <c r="F209" s="32"/>
      <c r="G209" s="28"/>
      <c r="H209" s="3"/>
      <c r="I209" s="3"/>
      <c r="J209" s="3"/>
      <c r="K209" s="28"/>
      <c r="L209" s="3"/>
      <c r="M209" s="3"/>
      <c r="N209" s="28"/>
      <c r="O209" s="28"/>
    </row>
    <row r="210" spans="1:15" ht="30" customHeight="1" thickBot="1" x14ac:dyDescent="0.25">
      <c r="A210" s="261" t="str">
        <f>'Programa Administracion'!B14</f>
        <v>Elaborar y presentar al Concejo Municipal una propuesta de cobro por tarifa de ingreso al PRMMCH y gestionar su aprobación</v>
      </c>
      <c r="B210" s="262"/>
      <c r="C210" s="263"/>
      <c r="D210" s="264" t="s">
        <v>25</v>
      </c>
      <c r="E210" s="265"/>
      <c r="F210" s="37"/>
      <c r="G210" s="90">
        <f>SUM(G211:G228)</f>
        <v>4865</v>
      </c>
      <c r="H210" s="32"/>
      <c r="I210" s="3"/>
      <c r="J210" s="36"/>
      <c r="K210" s="89">
        <f>SUM(K211:K228)</f>
        <v>19475</v>
      </c>
      <c r="L210" s="29"/>
      <c r="M210" s="36"/>
      <c r="N210" s="89">
        <f>SUM(N211:N228)</f>
        <v>10200</v>
      </c>
      <c r="O210" s="89">
        <f>SUM(O211:O228)</f>
        <v>34540</v>
      </c>
    </row>
    <row r="211" spans="1:15" x14ac:dyDescent="0.2">
      <c r="A211" s="49" t="s">
        <v>62</v>
      </c>
      <c r="B211" s="38"/>
      <c r="C211" s="61" t="s">
        <v>118</v>
      </c>
      <c r="D211" s="3"/>
      <c r="E211" s="3">
        <v>1</v>
      </c>
      <c r="F211" s="66">
        <v>4715</v>
      </c>
      <c r="G211" s="82">
        <f t="shared" ref="G211:G228" si="76">F211*E211</f>
        <v>4715</v>
      </c>
      <c r="H211" s="64">
        <v>31</v>
      </c>
      <c r="I211" s="66">
        <v>0</v>
      </c>
      <c r="J211" s="66">
        <v>0</v>
      </c>
      <c r="K211" s="82">
        <f>J211*I211</f>
        <v>0</v>
      </c>
      <c r="L211" s="66">
        <v>0</v>
      </c>
      <c r="M211" s="66">
        <v>0</v>
      </c>
      <c r="N211" s="82">
        <f>M211*L211</f>
        <v>0</v>
      </c>
      <c r="O211" s="82">
        <f>G211+K211+N211</f>
        <v>4715</v>
      </c>
    </row>
    <row r="212" spans="1:15" x14ac:dyDescent="0.2">
      <c r="A212" s="48" t="s">
        <v>287</v>
      </c>
      <c r="B212" s="38"/>
      <c r="C212" s="164" t="s">
        <v>118</v>
      </c>
      <c r="D212" s="3"/>
      <c r="E212" s="3">
        <v>0</v>
      </c>
      <c r="F212" s="66">
        <v>0</v>
      </c>
      <c r="G212" s="66">
        <f t="shared" si="76"/>
        <v>0</v>
      </c>
      <c r="H212" s="64">
        <v>5</v>
      </c>
      <c r="I212" s="66">
        <v>1</v>
      </c>
      <c r="J212" s="66">
        <v>1875</v>
      </c>
      <c r="K212" s="66">
        <f t="shared" ref="K212" si="77">J212*I212</f>
        <v>1875</v>
      </c>
      <c r="L212" s="66">
        <v>0</v>
      </c>
      <c r="M212" s="66">
        <v>0</v>
      </c>
      <c r="N212" s="66">
        <f t="shared" ref="N212:N214" si="78">M212*L212</f>
        <v>0</v>
      </c>
      <c r="O212" s="66">
        <f t="shared" ref="O212:O228" si="79">G212+K212+N212</f>
        <v>1875</v>
      </c>
    </row>
    <row r="213" spans="1:15" x14ac:dyDescent="0.2">
      <c r="A213" s="48" t="s">
        <v>63</v>
      </c>
      <c r="B213" s="38"/>
      <c r="C213" s="164" t="s">
        <v>118</v>
      </c>
      <c r="D213" s="3"/>
      <c r="E213" s="3"/>
      <c r="F213" s="66">
        <v>0</v>
      </c>
      <c r="G213" s="66">
        <f t="shared" si="76"/>
        <v>0</v>
      </c>
      <c r="H213" s="64">
        <v>1</v>
      </c>
      <c r="I213" s="66"/>
      <c r="J213" s="66">
        <v>0</v>
      </c>
      <c r="K213" s="66">
        <v>0</v>
      </c>
      <c r="L213" s="66">
        <v>3</v>
      </c>
      <c r="M213" s="66">
        <v>3400</v>
      </c>
      <c r="N213" s="66">
        <f t="shared" si="78"/>
        <v>10200</v>
      </c>
      <c r="O213" s="66">
        <f t="shared" si="79"/>
        <v>10200</v>
      </c>
    </row>
    <row r="214" spans="1:15" x14ac:dyDescent="0.2">
      <c r="A214" s="48" t="s">
        <v>64</v>
      </c>
      <c r="B214" s="38"/>
      <c r="C214" s="164" t="s">
        <v>118</v>
      </c>
      <c r="D214" s="3"/>
      <c r="E214" s="3"/>
      <c r="F214" s="66">
        <v>0</v>
      </c>
      <c r="G214" s="66">
        <f t="shared" si="76"/>
        <v>0</v>
      </c>
      <c r="H214" s="64">
        <v>5</v>
      </c>
      <c r="I214" s="66">
        <v>4</v>
      </c>
      <c r="J214" s="66">
        <v>3400</v>
      </c>
      <c r="K214" s="66">
        <f t="shared" ref="K214:K217" si="80">J214*I214</f>
        <v>13600</v>
      </c>
      <c r="L214" s="66">
        <v>0</v>
      </c>
      <c r="M214" s="66">
        <v>0</v>
      </c>
      <c r="N214" s="66">
        <f t="shared" si="78"/>
        <v>0</v>
      </c>
      <c r="O214" s="66">
        <f t="shared" si="79"/>
        <v>13600</v>
      </c>
    </row>
    <row r="215" spans="1:15" x14ac:dyDescent="0.2">
      <c r="A215" s="48" t="s">
        <v>306</v>
      </c>
      <c r="B215" s="38"/>
      <c r="C215" s="164" t="s">
        <v>118</v>
      </c>
      <c r="D215" s="3"/>
      <c r="E215" s="3">
        <v>0</v>
      </c>
      <c r="F215" s="66">
        <v>0</v>
      </c>
      <c r="G215" s="66">
        <f t="shared" si="76"/>
        <v>0</v>
      </c>
      <c r="H215" s="64">
        <v>5</v>
      </c>
      <c r="I215" s="66">
        <v>1</v>
      </c>
      <c r="J215" s="66">
        <v>3400</v>
      </c>
      <c r="K215" s="66">
        <f t="shared" si="80"/>
        <v>3400</v>
      </c>
      <c r="L215" s="66">
        <v>0</v>
      </c>
      <c r="M215" s="66">
        <v>0</v>
      </c>
      <c r="N215" s="66">
        <v>0</v>
      </c>
      <c r="O215" s="66">
        <f t="shared" si="79"/>
        <v>3400</v>
      </c>
    </row>
    <row r="216" spans="1:15" x14ac:dyDescent="0.2">
      <c r="A216" s="119" t="s">
        <v>140</v>
      </c>
      <c r="B216" s="38"/>
      <c r="C216" s="164" t="s">
        <v>119</v>
      </c>
      <c r="D216" s="3"/>
      <c r="E216" s="3">
        <v>0</v>
      </c>
      <c r="F216" s="66">
        <v>0</v>
      </c>
      <c r="G216" s="66">
        <f t="shared" si="76"/>
        <v>0</v>
      </c>
      <c r="H216" s="64">
        <v>31</v>
      </c>
      <c r="I216" s="66">
        <v>0</v>
      </c>
      <c r="J216" s="66">
        <v>0</v>
      </c>
      <c r="K216" s="66">
        <f t="shared" si="80"/>
        <v>0</v>
      </c>
      <c r="L216" s="66"/>
      <c r="M216" s="66"/>
      <c r="N216" s="66">
        <f t="shared" ref="N216:N228" si="81">M216*L216</f>
        <v>0</v>
      </c>
      <c r="O216" s="66">
        <f t="shared" si="79"/>
        <v>0</v>
      </c>
    </row>
    <row r="217" spans="1:15" ht="25.5" x14ac:dyDescent="0.2">
      <c r="A217" s="60" t="s">
        <v>109</v>
      </c>
      <c r="B217" s="38"/>
      <c r="C217" s="164" t="s">
        <v>119</v>
      </c>
      <c r="D217" s="3"/>
      <c r="E217" s="3">
        <v>0</v>
      </c>
      <c r="F217" s="66">
        <v>0</v>
      </c>
      <c r="G217" s="66">
        <f t="shared" si="76"/>
        <v>0</v>
      </c>
      <c r="H217" s="64">
        <v>31</v>
      </c>
      <c r="I217" s="66">
        <v>0</v>
      </c>
      <c r="J217" s="66">
        <v>0</v>
      </c>
      <c r="K217" s="66">
        <f t="shared" si="80"/>
        <v>0</v>
      </c>
      <c r="L217" s="66">
        <v>0</v>
      </c>
      <c r="M217" s="66">
        <v>0</v>
      </c>
      <c r="N217" s="66">
        <f t="shared" si="81"/>
        <v>0</v>
      </c>
      <c r="O217" s="66">
        <f t="shared" si="79"/>
        <v>0</v>
      </c>
    </row>
    <row r="218" spans="1:15" x14ac:dyDescent="0.2">
      <c r="A218" s="52" t="s">
        <v>106</v>
      </c>
      <c r="B218" s="38"/>
      <c r="C218" s="48" t="s">
        <v>118</v>
      </c>
      <c r="D218" s="3"/>
      <c r="E218" s="3">
        <v>0</v>
      </c>
      <c r="F218" s="66">
        <v>0</v>
      </c>
      <c r="G218" s="66">
        <f t="shared" si="76"/>
        <v>0</v>
      </c>
      <c r="H218" s="64">
        <v>31</v>
      </c>
      <c r="I218" s="66">
        <v>0</v>
      </c>
      <c r="J218" s="66">
        <v>0</v>
      </c>
      <c r="K218" s="66">
        <v>0</v>
      </c>
      <c r="L218" s="66">
        <v>0</v>
      </c>
      <c r="M218" s="66">
        <v>0</v>
      </c>
      <c r="N218" s="66">
        <f t="shared" si="81"/>
        <v>0</v>
      </c>
      <c r="O218" s="66">
        <f t="shared" si="79"/>
        <v>0</v>
      </c>
    </row>
    <row r="219" spans="1:15" x14ac:dyDescent="0.2">
      <c r="A219" s="52" t="s">
        <v>107</v>
      </c>
      <c r="B219" s="38"/>
      <c r="C219" s="48" t="s">
        <v>118</v>
      </c>
      <c r="D219" s="3"/>
      <c r="E219" s="3">
        <v>0</v>
      </c>
      <c r="F219" s="66">
        <v>0</v>
      </c>
      <c r="G219" s="66">
        <f t="shared" si="76"/>
        <v>0</v>
      </c>
      <c r="H219" s="64"/>
      <c r="I219" s="66">
        <v>0</v>
      </c>
      <c r="J219" s="66">
        <v>0</v>
      </c>
      <c r="K219" s="66">
        <f t="shared" ref="K219:K222" si="82">J219*I219</f>
        <v>0</v>
      </c>
      <c r="L219" s="66">
        <v>0</v>
      </c>
      <c r="M219" s="66">
        <v>0</v>
      </c>
      <c r="N219" s="66">
        <f t="shared" si="81"/>
        <v>0</v>
      </c>
      <c r="O219" s="66">
        <f t="shared" si="79"/>
        <v>0</v>
      </c>
    </row>
    <row r="220" spans="1:15" x14ac:dyDescent="0.2">
      <c r="A220" s="52" t="s">
        <v>108</v>
      </c>
      <c r="B220" s="38"/>
      <c r="C220" s="48" t="s">
        <v>118</v>
      </c>
      <c r="D220" s="3"/>
      <c r="E220" s="3">
        <v>0</v>
      </c>
      <c r="F220" s="66">
        <v>0</v>
      </c>
      <c r="G220" s="66">
        <f t="shared" si="76"/>
        <v>0</v>
      </c>
      <c r="H220" s="64"/>
      <c r="I220" s="66">
        <v>0</v>
      </c>
      <c r="J220" s="66">
        <v>0</v>
      </c>
      <c r="K220" s="66">
        <f t="shared" si="82"/>
        <v>0</v>
      </c>
      <c r="L220" s="66">
        <v>0</v>
      </c>
      <c r="M220" s="66">
        <v>0</v>
      </c>
      <c r="N220" s="66">
        <f t="shared" si="81"/>
        <v>0</v>
      </c>
      <c r="O220" s="66">
        <f t="shared" si="79"/>
        <v>0</v>
      </c>
    </row>
    <row r="221" spans="1:15" x14ac:dyDescent="0.2">
      <c r="A221" s="52" t="s">
        <v>110</v>
      </c>
      <c r="B221" s="38"/>
      <c r="C221" s="48" t="s">
        <v>118</v>
      </c>
      <c r="D221" s="3"/>
      <c r="E221" s="3">
        <v>0</v>
      </c>
      <c r="F221" s="66">
        <v>0</v>
      </c>
      <c r="G221" s="66">
        <f t="shared" si="76"/>
        <v>0</v>
      </c>
      <c r="H221" s="64"/>
      <c r="I221" s="66">
        <v>0</v>
      </c>
      <c r="J221" s="66">
        <v>0</v>
      </c>
      <c r="K221" s="66">
        <f t="shared" si="82"/>
        <v>0</v>
      </c>
      <c r="L221" s="66">
        <v>0</v>
      </c>
      <c r="M221" s="66">
        <v>0</v>
      </c>
      <c r="N221" s="66">
        <f t="shared" si="81"/>
        <v>0</v>
      </c>
      <c r="O221" s="66">
        <f t="shared" si="79"/>
        <v>0</v>
      </c>
    </row>
    <row r="222" spans="1:15" x14ac:dyDescent="0.2">
      <c r="A222" s="52" t="s">
        <v>111</v>
      </c>
      <c r="B222" s="38"/>
      <c r="C222" s="48" t="s">
        <v>118</v>
      </c>
      <c r="D222" s="3"/>
      <c r="E222" s="3">
        <v>0</v>
      </c>
      <c r="F222" s="66">
        <v>0</v>
      </c>
      <c r="G222" s="66">
        <f t="shared" si="76"/>
        <v>0</v>
      </c>
      <c r="H222" s="65">
        <v>31.5</v>
      </c>
      <c r="I222" s="66">
        <v>2</v>
      </c>
      <c r="J222" s="66">
        <v>300</v>
      </c>
      <c r="K222" s="66">
        <f t="shared" si="82"/>
        <v>600</v>
      </c>
      <c r="L222" s="66">
        <v>0</v>
      </c>
      <c r="M222" s="66">
        <v>0</v>
      </c>
      <c r="N222" s="66">
        <f t="shared" si="81"/>
        <v>0</v>
      </c>
      <c r="O222" s="66">
        <f t="shared" si="79"/>
        <v>600</v>
      </c>
    </row>
    <row r="223" spans="1:15" x14ac:dyDescent="0.2">
      <c r="A223" s="48" t="s">
        <v>112</v>
      </c>
      <c r="B223" s="38"/>
      <c r="C223" s="60" t="s">
        <v>118</v>
      </c>
      <c r="D223" s="3"/>
      <c r="E223" s="3">
        <v>0</v>
      </c>
      <c r="F223" s="66">
        <v>0</v>
      </c>
      <c r="G223" s="66">
        <f t="shared" si="76"/>
        <v>0</v>
      </c>
      <c r="H223" s="64"/>
      <c r="I223" s="66">
        <v>0</v>
      </c>
      <c r="J223" s="66">
        <v>0</v>
      </c>
      <c r="K223" s="66">
        <v>0</v>
      </c>
      <c r="L223" s="66">
        <v>0</v>
      </c>
      <c r="M223" s="66">
        <v>0</v>
      </c>
      <c r="N223" s="66">
        <f t="shared" si="81"/>
        <v>0</v>
      </c>
      <c r="O223" s="66">
        <f t="shared" si="79"/>
        <v>0</v>
      </c>
    </row>
    <row r="224" spans="1:15" ht="38.25" x14ac:dyDescent="0.2">
      <c r="A224" s="52" t="s">
        <v>113</v>
      </c>
      <c r="B224" s="38"/>
      <c r="C224" s="60" t="s">
        <v>121</v>
      </c>
      <c r="D224" s="3"/>
      <c r="E224" s="3">
        <v>0</v>
      </c>
      <c r="F224" s="160">
        <v>0.5</v>
      </c>
      <c r="G224" s="66">
        <f t="shared" si="76"/>
        <v>0</v>
      </c>
      <c r="H224" s="64">
        <v>31</v>
      </c>
      <c r="I224" s="66">
        <v>0</v>
      </c>
      <c r="J224" s="66">
        <v>0</v>
      </c>
      <c r="K224" s="66">
        <f t="shared" ref="K224:K228" si="83">J224*I224</f>
        <v>0</v>
      </c>
      <c r="L224" s="66">
        <v>0</v>
      </c>
      <c r="M224" s="66">
        <v>0</v>
      </c>
      <c r="N224" s="66">
        <f t="shared" si="81"/>
        <v>0</v>
      </c>
      <c r="O224" s="66">
        <f t="shared" si="79"/>
        <v>0</v>
      </c>
    </row>
    <row r="225" spans="1:15" x14ac:dyDescent="0.2">
      <c r="A225" s="52" t="s">
        <v>114</v>
      </c>
      <c r="B225" s="38"/>
      <c r="C225" s="48" t="s">
        <v>120</v>
      </c>
      <c r="D225" s="3"/>
      <c r="E225" s="3">
        <v>100</v>
      </c>
      <c r="F225" s="160">
        <v>1.5</v>
      </c>
      <c r="G225" s="66">
        <f t="shared" si="76"/>
        <v>150</v>
      </c>
      <c r="H225" s="64">
        <v>31</v>
      </c>
      <c r="I225" s="66">
        <v>0</v>
      </c>
      <c r="J225" s="66">
        <v>0</v>
      </c>
      <c r="K225" s="66">
        <f t="shared" si="83"/>
        <v>0</v>
      </c>
      <c r="L225" s="66">
        <v>0</v>
      </c>
      <c r="M225" s="66">
        <v>0</v>
      </c>
      <c r="N225" s="66">
        <f t="shared" si="81"/>
        <v>0</v>
      </c>
      <c r="O225" s="66">
        <f t="shared" si="79"/>
        <v>150</v>
      </c>
    </row>
    <row r="226" spans="1:15" x14ac:dyDescent="0.2">
      <c r="A226" s="52" t="s">
        <v>115</v>
      </c>
      <c r="B226" s="38"/>
      <c r="C226" s="48" t="s">
        <v>118</v>
      </c>
      <c r="D226" s="3"/>
      <c r="E226" s="3">
        <v>0</v>
      </c>
      <c r="F226" s="3">
        <v>0</v>
      </c>
      <c r="G226" s="66">
        <f t="shared" si="76"/>
        <v>0</v>
      </c>
      <c r="H226" s="64"/>
      <c r="I226" s="66">
        <v>0</v>
      </c>
      <c r="J226" s="66">
        <v>0</v>
      </c>
      <c r="K226" s="66">
        <f t="shared" si="83"/>
        <v>0</v>
      </c>
      <c r="L226" s="66">
        <v>0</v>
      </c>
      <c r="M226" s="66">
        <v>0</v>
      </c>
      <c r="N226" s="66">
        <f t="shared" si="81"/>
        <v>0</v>
      </c>
      <c r="O226" s="66">
        <f t="shared" si="79"/>
        <v>0</v>
      </c>
    </row>
    <row r="227" spans="1:15" x14ac:dyDescent="0.2">
      <c r="A227" s="52" t="s">
        <v>116</v>
      </c>
      <c r="B227" s="38"/>
      <c r="C227" s="48" t="s">
        <v>118</v>
      </c>
      <c r="D227" s="3"/>
      <c r="E227" s="3">
        <v>0</v>
      </c>
      <c r="F227" s="3">
        <v>0</v>
      </c>
      <c r="G227" s="66">
        <f t="shared" si="76"/>
        <v>0</v>
      </c>
      <c r="H227" s="64"/>
      <c r="I227" s="66">
        <v>0</v>
      </c>
      <c r="J227" s="66">
        <v>0</v>
      </c>
      <c r="K227" s="66">
        <f t="shared" si="83"/>
        <v>0</v>
      </c>
      <c r="L227" s="66">
        <v>0</v>
      </c>
      <c r="M227" s="66">
        <v>0</v>
      </c>
      <c r="N227" s="66">
        <f t="shared" si="81"/>
        <v>0</v>
      </c>
      <c r="O227" s="66">
        <f t="shared" si="79"/>
        <v>0</v>
      </c>
    </row>
    <row r="228" spans="1:15" ht="13.5" thickBot="1" x14ac:dyDescent="0.25">
      <c r="A228" s="165" t="s">
        <v>117</v>
      </c>
      <c r="B228" s="38"/>
      <c r="C228" s="48" t="s">
        <v>118</v>
      </c>
      <c r="D228" s="3"/>
      <c r="E228" s="3">
        <v>0</v>
      </c>
      <c r="F228" s="3">
        <v>0</v>
      </c>
      <c r="G228" s="66">
        <f t="shared" si="76"/>
        <v>0</v>
      </c>
      <c r="H228" s="64"/>
      <c r="I228" s="66">
        <v>0</v>
      </c>
      <c r="J228" s="66">
        <v>0</v>
      </c>
      <c r="K228" s="66">
        <f t="shared" si="83"/>
        <v>0</v>
      </c>
      <c r="L228" s="66">
        <v>0</v>
      </c>
      <c r="M228" s="66">
        <v>0</v>
      </c>
      <c r="N228" s="66">
        <f t="shared" si="81"/>
        <v>0</v>
      </c>
      <c r="O228" s="66">
        <f t="shared" si="79"/>
        <v>0</v>
      </c>
    </row>
    <row r="229" spans="1:15" ht="27" customHeight="1" thickBot="1" x14ac:dyDescent="0.25">
      <c r="A229" s="261" t="str">
        <f>'Programa Administracion'!B20</f>
        <v>El Consejo Consultivo de Montaña Chiclera se reune y toma decisiones para el manejo del AP.</v>
      </c>
      <c r="B229" s="262"/>
      <c r="C229" s="263"/>
      <c r="D229" s="264" t="s">
        <v>25</v>
      </c>
      <c r="E229" s="265"/>
      <c r="F229" s="37"/>
      <c r="G229" s="90">
        <f>SUM(G230:G247)</f>
        <v>7165</v>
      </c>
      <c r="H229" s="32"/>
      <c r="I229" s="3"/>
      <c r="J229" s="36"/>
      <c r="K229" s="89">
        <f>SUM(K230:K247)</f>
        <v>19175</v>
      </c>
      <c r="L229" s="29"/>
      <c r="M229" s="36"/>
      <c r="N229" s="89">
        <f>SUM(N230:N247)</f>
        <v>10200</v>
      </c>
      <c r="O229" s="89">
        <f>SUM(O230:O247)</f>
        <v>36540</v>
      </c>
    </row>
    <row r="230" spans="1:15" x14ac:dyDescent="0.2">
      <c r="A230" s="49" t="s">
        <v>62</v>
      </c>
      <c r="B230" s="38"/>
      <c r="C230" s="61" t="s">
        <v>118</v>
      </c>
      <c r="D230" s="3"/>
      <c r="E230" s="3">
        <v>1</v>
      </c>
      <c r="F230" s="66">
        <v>4715</v>
      </c>
      <c r="G230" s="82">
        <f t="shared" ref="G230:G247" si="84">F230*E230</f>
        <v>4715</v>
      </c>
      <c r="H230" s="64">
        <v>31</v>
      </c>
      <c r="I230" s="66">
        <v>0</v>
      </c>
      <c r="J230" s="66">
        <v>0</v>
      </c>
      <c r="K230" s="82">
        <f>J230*I230</f>
        <v>0</v>
      </c>
      <c r="L230" s="66">
        <v>0</v>
      </c>
      <c r="M230" s="66">
        <v>0</v>
      </c>
      <c r="N230" s="82">
        <f>M230*L230</f>
        <v>0</v>
      </c>
      <c r="O230" s="82">
        <f>G230+K230+N230</f>
        <v>4715</v>
      </c>
    </row>
    <row r="231" spans="1:15" x14ac:dyDescent="0.2">
      <c r="A231" s="48" t="s">
        <v>287</v>
      </c>
      <c r="B231" s="38"/>
      <c r="C231" s="164" t="s">
        <v>118</v>
      </c>
      <c r="D231" s="3"/>
      <c r="E231" s="3">
        <v>0</v>
      </c>
      <c r="F231" s="66">
        <v>0</v>
      </c>
      <c r="G231" s="66">
        <f t="shared" si="84"/>
        <v>0</v>
      </c>
      <c r="H231" s="64">
        <v>5</v>
      </c>
      <c r="I231" s="66">
        <v>1</v>
      </c>
      <c r="J231" s="66">
        <v>1875</v>
      </c>
      <c r="K231" s="66">
        <f t="shared" ref="K231" si="85">J231*I231</f>
        <v>1875</v>
      </c>
      <c r="L231" s="66">
        <v>0</v>
      </c>
      <c r="M231" s="66">
        <v>0</v>
      </c>
      <c r="N231" s="66">
        <f t="shared" ref="N231:N233" si="86">M231*L231</f>
        <v>0</v>
      </c>
      <c r="O231" s="66">
        <f t="shared" ref="O231:O247" si="87">G231+K231+N231</f>
        <v>1875</v>
      </c>
    </row>
    <row r="232" spans="1:15" x14ac:dyDescent="0.2">
      <c r="A232" s="48" t="s">
        <v>63</v>
      </c>
      <c r="B232" s="38"/>
      <c r="C232" s="164" t="s">
        <v>118</v>
      </c>
      <c r="D232" s="3"/>
      <c r="E232" s="3"/>
      <c r="F232" s="66">
        <v>0</v>
      </c>
      <c r="G232" s="66">
        <f t="shared" si="84"/>
        <v>0</v>
      </c>
      <c r="H232" s="64">
        <v>1</v>
      </c>
      <c r="I232" s="66"/>
      <c r="J232" s="66">
        <v>0</v>
      </c>
      <c r="K232" s="66">
        <v>0</v>
      </c>
      <c r="L232" s="66">
        <v>3</v>
      </c>
      <c r="M232" s="66">
        <v>3400</v>
      </c>
      <c r="N232" s="66">
        <f t="shared" si="86"/>
        <v>10200</v>
      </c>
      <c r="O232" s="66">
        <f t="shared" si="87"/>
        <v>10200</v>
      </c>
    </row>
    <row r="233" spans="1:15" x14ac:dyDescent="0.2">
      <c r="A233" s="48" t="s">
        <v>64</v>
      </c>
      <c r="B233" s="38"/>
      <c r="C233" s="164" t="s">
        <v>118</v>
      </c>
      <c r="D233" s="3"/>
      <c r="E233" s="3"/>
      <c r="F233" s="66">
        <v>0</v>
      </c>
      <c r="G233" s="66">
        <f t="shared" si="84"/>
        <v>0</v>
      </c>
      <c r="H233" s="64">
        <v>5</v>
      </c>
      <c r="I233" s="66">
        <v>4</v>
      </c>
      <c r="J233" s="66">
        <v>3400</v>
      </c>
      <c r="K233" s="66">
        <f t="shared" ref="K233:K236" si="88">J233*I233</f>
        <v>13600</v>
      </c>
      <c r="L233" s="66">
        <v>0</v>
      </c>
      <c r="M233" s="66">
        <v>0</v>
      </c>
      <c r="N233" s="66">
        <f t="shared" si="86"/>
        <v>0</v>
      </c>
      <c r="O233" s="66">
        <f t="shared" si="87"/>
        <v>13600</v>
      </c>
    </row>
    <row r="234" spans="1:15" x14ac:dyDescent="0.2">
      <c r="A234" s="48" t="s">
        <v>306</v>
      </c>
      <c r="B234" s="38"/>
      <c r="C234" s="164" t="s">
        <v>118</v>
      </c>
      <c r="D234" s="3"/>
      <c r="E234" s="3">
        <v>0</v>
      </c>
      <c r="F234" s="66">
        <v>0</v>
      </c>
      <c r="G234" s="66">
        <f t="shared" si="84"/>
        <v>0</v>
      </c>
      <c r="H234" s="64">
        <v>5</v>
      </c>
      <c r="I234" s="66">
        <v>1</v>
      </c>
      <c r="J234" s="66">
        <v>3400</v>
      </c>
      <c r="K234" s="66">
        <f t="shared" si="88"/>
        <v>3400</v>
      </c>
      <c r="L234" s="66">
        <v>0</v>
      </c>
      <c r="M234" s="66">
        <v>0</v>
      </c>
      <c r="N234" s="66">
        <v>0</v>
      </c>
      <c r="O234" s="66">
        <f t="shared" si="87"/>
        <v>3400</v>
      </c>
    </row>
    <row r="235" spans="1:15" x14ac:dyDescent="0.2">
      <c r="A235" s="119" t="s">
        <v>140</v>
      </c>
      <c r="B235" s="38"/>
      <c r="C235" s="164" t="s">
        <v>119</v>
      </c>
      <c r="D235" s="3"/>
      <c r="E235" s="3">
        <v>2</v>
      </c>
      <c r="F235" s="66">
        <v>150</v>
      </c>
      <c r="G235" s="66">
        <f t="shared" si="84"/>
        <v>300</v>
      </c>
      <c r="H235" s="64">
        <v>31.5</v>
      </c>
      <c r="I235" s="66">
        <v>2</v>
      </c>
      <c r="J235" s="66">
        <v>150</v>
      </c>
      <c r="K235" s="66">
        <f t="shared" si="88"/>
        <v>300</v>
      </c>
      <c r="L235" s="66"/>
      <c r="M235" s="66"/>
      <c r="N235" s="66">
        <f t="shared" ref="N235:N247" si="89">M235*L235</f>
        <v>0</v>
      </c>
      <c r="O235" s="66">
        <f t="shared" si="87"/>
        <v>600</v>
      </c>
    </row>
    <row r="236" spans="1:15" ht="25.5" x14ac:dyDescent="0.2">
      <c r="A236" s="60" t="s">
        <v>109</v>
      </c>
      <c r="B236" s="38"/>
      <c r="C236" s="164" t="s">
        <v>119</v>
      </c>
      <c r="D236" s="3"/>
      <c r="E236" s="3">
        <v>3</v>
      </c>
      <c r="F236" s="66">
        <v>250</v>
      </c>
      <c r="G236" s="66">
        <f t="shared" si="84"/>
        <v>750</v>
      </c>
      <c r="H236" s="64">
        <v>31</v>
      </c>
      <c r="I236" s="66">
        <v>0</v>
      </c>
      <c r="J236" s="66">
        <v>0</v>
      </c>
      <c r="K236" s="66">
        <f t="shared" si="88"/>
        <v>0</v>
      </c>
      <c r="L236" s="66">
        <v>0</v>
      </c>
      <c r="M236" s="66">
        <v>0</v>
      </c>
      <c r="N236" s="66">
        <f t="shared" si="89"/>
        <v>0</v>
      </c>
      <c r="O236" s="66">
        <f t="shared" si="87"/>
        <v>750</v>
      </c>
    </row>
    <row r="237" spans="1:15" x14ac:dyDescent="0.2">
      <c r="A237" s="52" t="s">
        <v>106</v>
      </c>
      <c r="B237" s="38"/>
      <c r="C237" s="48" t="s">
        <v>118</v>
      </c>
      <c r="D237" s="3"/>
      <c r="E237" s="3">
        <v>1</v>
      </c>
      <c r="F237" s="66">
        <v>800</v>
      </c>
      <c r="G237" s="66">
        <f t="shared" si="84"/>
        <v>800</v>
      </c>
      <c r="H237" s="64">
        <v>31</v>
      </c>
      <c r="I237" s="66">
        <v>0</v>
      </c>
      <c r="J237" s="66">
        <v>0</v>
      </c>
      <c r="K237" s="66">
        <v>0</v>
      </c>
      <c r="L237" s="66">
        <v>0</v>
      </c>
      <c r="M237" s="66">
        <v>0</v>
      </c>
      <c r="N237" s="66">
        <f t="shared" si="89"/>
        <v>0</v>
      </c>
      <c r="O237" s="66">
        <f t="shared" si="87"/>
        <v>800</v>
      </c>
    </row>
    <row r="238" spans="1:15" x14ac:dyDescent="0.2">
      <c r="A238" s="52" t="s">
        <v>107</v>
      </c>
      <c r="B238" s="38"/>
      <c r="C238" s="48" t="s">
        <v>118</v>
      </c>
      <c r="D238" s="3"/>
      <c r="E238" s="3">
        <v>0</v>
      </c>
      <c r="F238" s="66">
        <v>0</v>
      </c>
      <c r="G238" s="66">
        <f t="shared" si="84"/>
        <v>0</v>
      </c>
      <c r="H238" s="64"/>
      <c r="I238" s="66">
        <v>0</v>
      </c>
      <c r="J238" s="66">
        <v>0</v>
      </c>
      <c r="K238" s="66">
        <f t="shared" ref="K238:K241" si="90">J238*I238</f>
        <v>0</v>
      </c>
      <c r="L238" s="66">
        <v>0</v>
      </c>
      <c r="M238" s="66">
        <v>0</v>
      </c>
      <c r="N238" s="66">
        <f t="shared" si="89"/>
        <v>0</v>
      </c>
      <c r="O238" s="66">
        <f t="shared" si="87"/>
        <v>0</v>
      </c>
    </row>
    <row r="239" spans="1:15" x14ac:dyDescent="0.2">
      <c r="A239" s="52" t="s">
        <v>108</v>
      </c>
      <c r="B239" s="38"/>
      <c r="C239" s="48" t="s">
        <v>118</v>
      </c>
      <c r="D239" s="3"/>
      <c r="E239" s="3">
        <v>0</v>
      </c>
      <c r="F239" s="66">
        <v>0</v>
      </c>
      <c r="G239" s="66">
        <f t="shared" si="84"/>
        <v>0</v>
      </c>
      <c r="H239" s="64"/>
      <c r="I239" s="66">
        <v>0</v>
      </c>
      <c r="J239" s="66">
        <v>0</v>
      </c>
      <c r="K239" s="66">
        <f t="shared" si="90"/>
        <v>0</v>
      </c>
      <c r="L239" s="66">
        <v>0</v>
      </c>
      <c r="M239" s="66">
        <v>0</v>
      </c>
      <c r="N239" s="66">
        <f t="shared" si="89"/>
        <v>0</v>
      </c>
      <c r="O239" s="66">
        <f t="shared" si="87"/>
        <v>0</v>
      </c>
    </row>
    <row r="240" spans="1:15" x14ac:dyDescent="0.2">
      <c r="A240" s="52" t="s">
        <v>110</v>
      </c>
      <c r="B240" s="38"/>
      <c r="C240" s="48" t="s">
        <v>118</v>
      </c>
      <c r="D240" s="3"/>
      <c r="E240" s="3">
        <v>0</v>
      </c>
      <c r="F240" s="66">
        <v>0</v>
      </c>
      <c r="G240" s="66">
        <f t="shared" si="84"/>
        <v>0</v>
      </c>
      <c r="H240" s="64"/>
      <c r="I240" s="66">
        <v>0</v>
      </c>
      <c r="J240" s="66">
        <v>0</v>
      </c>
      <c r="K240" s="66">
        <f t="shared" si="90"/>
        <v>0</v>
      </c>
      <c r="L240" s="66">
        <v>0</v>
      </c>
      <c r="M240" s="66">
        <v>0</v>
      </c>
      <c r="N240" s="66">
        <f t="shared" si="89"/>
        <v>0</v>
      </c>
      <c r="O240" s="66">
        <f t="shared" si="87"/>
        <v>0</v>
      </c>
    </row>
    <row r="241" spans="1:15" x14ac:dyDescent="0.2">
      <c r="A241" s="52" t="s">
        <v>111</v>
      </c>
      <c r="B241" s="38"/>
      <c r="C241" s="48" t="s">
        <v>118</v>
      </c>
      <c r="D241" s="3"/>
      <c r="E241" s="3">
        <v>2</v>
      </c>
      <c r="F241" s="66">
        <v>200</v>
      </c>
      <c r="G241" s="66">
        <f t="shared" si="84"/>
        <v>400</v>
      </c>
      <c r="H241" s="65">
        <v>31</v>
      </c>
      <c r="I241" s="66">
        <v>0</v>
      </c>
      <c r="J241" s="66">
        <v>0</v>
      </c>
      <c r="K241" s="66">
        <f t="shared" si="90"/>
        <v>0</v>
      </c>
      <c r="L241" s="66">
        <v>0</v>
      </c>
      <c r="M241" s="66">
        <v>0</v>
      </c>
      <c r="N241" s="66">
        <f t="shared" si="89"/>
        <v>0</v>
      </c>
      <c r="O241" s="66">
        <f t="shared" si="87"/>
        <v>400</v>
      </c>
    </row>
    <row r="242" spans="1:15" x14ac:dyDescent="0.2">
      <c r="A242" s="48" t="s">
        <v>112</v>
      </c>
      <c r="B242" s="38"/>
      <c r="C242" s="60" t="s">
        <v>118</v>
      </c>
      <c r="D242" s="3"/>
      <c r="E242" s="3">
        <v>0</v>
      </c>
      <c r="F242" s="66">
        <v>0</v>
      </c>
      <c r="G242" s="66">
        <f t="shared" si="84"/>
        <v>0</v>
      </c>
      <c r="H242" s="64"/>
      <c r="I242" s="66">
        <v>0</v>
      </c>
      <c r="J242" s="66">
        <v>0</v>
      </c>
      <c r="K242" s="66">
        <v>0</v>
      </c>
      <c r="L242" s="66">
        <v>0</v>
      </c>
      <c r="M242" s="66">
        <v>0</v>
      </c>
      <c r="N242" s="66">
        <f t="shared" si="89"/>
        <v>0</v>
      </c>
      <c r="O242" s="66">
        <f t="shared" si="87"/>
        <v>0</v>
      </c>
    </row>
    <row r="243" spans="1:15" ht="38.25" x14ac:dyDescent="0.2">
      <c r="A243" s="52" t="s">
        <v>113</v>
      </c>
      <c r="B243" s="38"/>
      <c r="C243" s="60" t="s">
        <v>121</v>
      </c>
      <c r="D243" s="3"/>
      <c r="E243" s="3">
        <v>250</v>
      </c>
      <c r="F243" s="160">
        <v>0.5</v>
      </c>
      <c r="G243" s="66">
        <f t="shared" si="84"/>
        <v>125</v>
      </c>
      <c r="H243" s="64">
        <v>31</v>
      </c>
      <c r="I243" s="66">
        <v>0</v>
      </c>
      <c r="J243" s="66">
        <v>0</v>
      </c>
      <c r="K243" s="66">
        <f t="shared" ref="K243:K247" si="91">J243*I243</f>
        <v>0</v>
      </c>
      <c r="L243" s="66">
        <v>0</v>
      </c>
      <c r="M243" s="66">
        <v>0</v>
      </c>
      <c r="N243" s="66">
        <f t="shared" si="89"/>
        <v>0</v>
      </c>
      <c r="O243" s="66">
        <f t="shared" si="87"/>
        <v>125</v>
      </c>
    </row>
    <row r="244" spans="1:15" x14ac:dyDescent="0.2">
      <c r="A244" s="52" t="s">
        <v>114</v>
      </c>
      <c r="B244" s="38"/>
      <c r="C244" s="48" t="s">
        <v>120</v>
      </c>
      <c r="D244" s="3"/>
      <c r="E244" s="3">
        <v>150</v>
      </c>
      <c r="F244" s="160">
        <v>0.5</v>
      </c>
      <c r="G244" s="66">
        <f t="shared" si="84"/>
        <v>75</v>
      </c>
      <c r="H244" s="64">
        <v>31</v>
      </c>
      <c r="I244" s="66">
        <v>0</v>
      </c>
      <c r="J244" s="66">
        <v>0</v>
      </c>
      <c r="K244" s="66">
        <f t="shared" si="91"/>
        <v>0</v>
      </c>
      <c r="L244" s="66">
        <v>0</v>
      </c>
      <c r="M244" s="66">
        <v>0</v>
      </c>
      <c r="N244" s="66">
        <f t="shared" si="89"/>
        <v>0</v>
      </c>
      <c r="O244" s="66">
        <f t="shared" si="87"/>
        <v>75</v>
      </c>
    </row>
    <row r="245" spans="1:15" x14ac:dyDescent="0.2">
      <c r="A245" s="52" t="s">
        <v>115</v>
      </c>
      <c r="B245" s="38"/>
      <c r="C245" s="48" t="s">
        <v>118</v>
      </c>
      <c r="D245" s="3"/>
      <c r="E245" s="3">
        <v>0</v>
      </c>
      <c r="F245" s="3">
        <v>0</v>
      </c>
      <c r="G245" s="66">
        <f t="shared" si="84"/>
        <v>0</v>
      </c>
      <c r="H245" s="64"/>
      <c r="I245" s="66">
        <v>0</v>
      </c>
      <c r="J245" s="66">
        <v>0</v>
      </c>
      <c r="K245" s="66">
        <f t="shared" si="91"/>
        <v>0</v>
      </c>
      <c r="L245" s="66">
        <v>0</v>
      </c>
      <c r="M245" s="66">
        <v>0</v>
      </c>
      <c r="N245" s="66">
        <f t="shared" si="89"/>
        <v>0</v>
      </c>
      <c r="O245" s="66">
        <f t="shared" si="87"/>
        <v>0</v>
      </c>
    </row>
    <row r="246" spans="1:15" x14ac:dyDescent="0.2">
      <c r="A246" s="52" t="s">
        <v>116</v>
      </c>
      <c r="B246" s="38"/>
      <c r="C246" s="48" t="s">
        <v>118</v>
      </c>
      <c r="D246" s="3"/>
      <c r="E246" s="3">
        <v>0</v>
      </c>
      <c r="F246" s="3">
        <v>0</v>
      </c>
      <c r="G246" s="66">
        <f t="shared" si="84"/>
        <v>0</v>
      </c>
      <c r="H246" s="64"/>
      <c r="I246" s="66">
        <v>0</v>
      </c>
      <c r="J246" s="66">
        <v>0</v>
      </c>
      <c r="K246" s="66">
        <f t="shared" si="91"/>
        <v>0</v>
      </c>
      <c r="L246" s="66">
        <v>0</v>
      </c>
      <c r="M246" s="66">
        <v>0</v>
      </c>
      <c r="N246" s="66">
        <f t="shared" si="89"/>
        <v>0</v>
      </c>
      <c r="O246" s="66">
        <f t="shared" si="87"/>
        <v>0</v>
      </c>
    </row>
    <row r="247" spans="1:15" x14ac:dyDescent="0.2">
      <c r="A247" s="165" t="s">
        <v>117</v>
      </c>
      <c r="B247" s="38"/>
      <c r="C247" s="48" t="s">
        <v>118</v>
      </c>
      <c r="D247" s="3"/>
      <c r="E247" s="3">
        <v>0</v>
      </c>
      <c r="F247" s="3">
        <v>0</v>
      </c>
      <c r="G247" s="66">
        <f t="shared" si="84"/>
        <v>0</v>
      </c>
      <c r="H247" s="64"/>
      <c r="I247" s="66">
        <v>0</v>
      </c>
      <c r="J247" s="66">
        <v>0</v>
      </c>
      <c r="K247" s="66">
        <f t="shared" si="91"/>
        <v>0</v>
      </c>
      <c r="L247" s="66">
        <v>0</v>
      </c>
      <c r="M247" s="66">
        <v>0</v>
      </c>
      <c r="N247" s="66">
        <f t="shared" si="89"/>
        <v>0</v>
      </c>
      <c r="O247" s="66">
        <f t="shared" si="87"/>
        <v>0</v>
      </c>
    </row>
    <row r="248" spans="1:15" x14ac:dyDescent="0.2">
      <c r="A248" s="98" t="s">
        <v>150</v>
      </c>
      <c r="B248" s="38"/>
      <c r="C248" s="48"/>
      <c r="D248" s="3"/>
      <c r="E248" s="3"/>
      <c r="F248" s="3"/>
      <c r="G248" s="99">
        <f>G229+G210+G189+G170+G149+G130+G111+G90+G71+G52+G31+G11</f>
        <v>129127.5</v>
      </c>
      <c r="H248" s="3"/>
      <c r="I248" s="3"/>
      <c r="J248" s="3"/>
      <c r="K248" s="99">
        <f>K229+K210+K189+K170+K149+K130+K111+K90+K71+K52+K31+K11</f>
        <v>249560</v>
      </c>
      <c r="L248" s="3"/>
      <c r="M248" s="3"/>
      <c r="N248" s="99">
        <f>N229+N210+N189+N170+N149+N130+N111+N90+N71+N52+N31+N11</f>
        <v>122400</v>
      </c>
      <c r="O248" s="99">
        <f>O229+O210+O189+O170+O149+O130+O111+O90+O71+O52+O31+O11</f>
        <v>501087.5</v>
      </c>
    </row>
    <row r="249" spans="1:15" ht="13.5" thickBot="1" x14ac:dyDescent="0.25">
      <c r="O249" s="159"/>
    </row>
    <row r="250" spans="1:15" ht="16.5" thickBot="1" x14ac:dyDescent="0.3">
      <c r="A250" s="251" t="s">
        <v>26</v>
      </c>
      <c r="B250" s="252"/>
      <c r="C250" s="78"/>
      <c r="O250" s="159"/>
    </row>
    <row r="251" spans="1:15" ht="25.5" x14ac:dyDescent="0.2">
      <c r="A251" s="77" t="s">
        <v>69</v>
      </c>
      <c r="B251" s="76">
        <v>1</v>
      </c>
    </row>
    <row r="252" spans="1:15" x14ac:dyDescent="0.2">
      <c r="A252" s="77" t="s">
        <v>144</v>
      </c>
      <c r="B252" s="76">
        <v>2</v>
      </c>
    </row>
    <row r="253" spans="1:15" x14ac:dyDescent="0.2">
      <c r="A253" s="51" t="s">
        <v>70</v>
      </c>
      <c r="B253" s="38">
        <v>3</v>
      </c>
    </row>
    <row r="254" spans="1:15" x14ac:dyDescent="0.2">
      <c r="A254" s="51" t="s">
        <v>71</v>
      </c>
      <c r="B254" s="38">
        <v>4</v>
      </c>
    </row>
    <row r="255" spans="1:15" x14ac:dyDescent="0.2">
      <c r="A255" s="51" t="s">
        <v>47</v>
      </c>
      <c r="B255" s="38">
        <v>5</v>
      </c>
    </row>
    <row r="256" spans="1:15" x14ac:dyDescent="0.2">
      <c r="A256" s="51" t="s">
        <v>72</v>
      </c>
      <c r="B256" s="38">
        <v>6</v>
      </c>
    </row>
    <row r="257" spans="1:2" x14ac:dyDescent="0.2">
      <c r="A257" s="51" t="s">
        <v>73</v>
      </c>
      <c r="B257" s="38">
        <v>7</v>
      </c>
    </row>
    <row r="258" spans="1:2" x14ac:dyDescent="0.2">
      <c r="A258" s="51" t="s">
        <v>74</v>
      </c>
      <c r="B258" s="38">
        <v>8</v>
      </c>
    </row>
    <row r="259" spans="1:2" x14ac:dyDescent="0.2">
      <c r="A259" s="77" t="s">
        <v>75</v>
      </c>
      <c r="B259" s="38">
        <v>9</v>
      </c>
    </row>
    <row r="260" spans="1:2" ht="25.5" x14ac:dyDescent="0.2">
      <c r="A260" s="77" t="s">
        <v>76</v>
      </c>
      <c r="B260" s="38">
        <v>10</v>
      </c>
    </row>
    <row r="261" spans="1:2" x14ac:dyDescent="0.2">
      <c r="A261" s="51" t="s">
        <v>77</v>
      </c>
      <c r="B261" s="38">
        <v>11</v>
      </c>
    </row>
    <row r="262" spans="1:2" ht="25.5" x14ac:dyDescent="0.2">
      <c r="A262" s="77" t="s">
        <v>78</v>
      </c>
      <c r="B262" s="38">
        <v>12</v>
      </c>
    </row>
    <row r="263" spans="1:2" x14ac:dyDescent="0.2">
      <c r="A263" s="77" t="s">
        <v>79</v>
      </c>
      <c r="B263" s="38">
        <v>13</v>
      </c>
    </row>
    <row r="264" spans="1:2" ht="25.5" x14ac:dyDescent="0.2">
      <c r="A264" s="77" t="s">
        <v>80</v>
      </c>
      <c r="B264" s="38">
        <v>14</v>
      </c>
    </row>
    <row r="265" spans="1:2" ht="38.25" x14ac:dyDescent="0.2">
      <c r="A265" s="77" t="s">
        <v>81</v>
      </c>
      <c r="B265" s="38">
        <v>15</v>
      </c>
    </row>
    <row r="266" spans="1:2" x14ac:dyDescent="0.2">
      <c r="A266" s="51" t="s">
        <v>82</v>
      </c>
      <c r="B266" s="38">
        <v>16</v>
      </c>
    </row>
    <row r="267" spans="1:2" x14ac:dyDescent="0.2">
      <c r="A267" s="51" t="s">
        <v>83</v>
      </c>
      <c r="B267" s="38">
        <v>17</v>
      </c>
    </row>
    <row r="268" spans="1:2" x14ac:dyDescent="0.2">
      <c r="A268" s="51" t="s">
        <v>84</v>
      </c>
      <c r="B268" s="38">
        <v>18</v>
      </c>
    </row>
    <row r="269" spans="1:2" x14ac:dyDescent="0.2">
      <c r="A269" s="77" t="s">
        <v>85</v>
      </c>
      <c r="B269" s="38">
        <v>19</v>
      </c>
    </row>
    <row r="270" spans="1:2" x14ac:dyDescent="0.2">
      <c r="A270" s="77" t="s">
        <v>86</v>
      </c>
      <c r="B270" s="38">
        <v>20</v>
      </c>
    </row>
    <row r="271" spans="1:2" ht="25.5" x14ac:dyDescent="0.2">
      <c r="A271" s="77" t="s">
        <v>87</v>
      </c>
      <c r="B271" s="38">
        <v>21</v>
      </c>
    </row>
    <row r="272" spans="1:2" x14ac:dyDescent="0.2">
      <c r="A272" s="51" t="s">
        <v>88</v>
      </c>
      <c r="B272" s="38">
        <v>22</v>
      </c>
    </row>
    <row r="273" spans="1:2" x14ac:dyDescent="0.2">
      <c r="A273" s="51" t="s">
        <v>89</v>
      </c>
      <c r="B273" s="38">
        <v>23</v>
      </c>
    </row>
    <row r="274" spans="1:2" x14ac:dyDescent="0.2">
      <c r="A274" s="51" t="s">
        <v>90</v>
      </c>
      <c r="B274" s="38">
        <v>24</v>
      </c>
    </row>
    <row r="275" spans="1:2" x14ac:dyDescent="0.2">
      <c r="A275" s="51" t="s">
        <v>91</v>
      </c>
      <c r="B275" s="38">
        <v>25</v>
      </c>
    </row>
    <row r="276" spans="1:2" ht="25.5" x14ac:dyDescent="0.2">
      <c r="A276" s="77" t="s">
        <v>92</v>
      </c>
      <c r="B276" s="38">
        <v>26</v>
      </c>
    </row>
    <row r="277" spans="1:2" x14ac:dyDescent="0.2">
      <c r="A277" s="51" t="s">
        <v>93</v>
      </c>
      <c r="B277" s="38">
        <v>27</v>
      </c>
    </row>
    <row r="278" spans="1:2" x14ac:dyDescent="0.2">
      <c r="A278" s="51" t="s">
        <v>94</v>
      </c>
      <c r="B278" s="38">
        <v>28</v>
      </c>
    </row>
    <row r="279" spans="1:2" x14ac:dyDescent="0.2">
      <c r="A279" s="77" t="s">
        <v>95</v>
      </c>
      <c r="B279" s="38">
        <v>29</v>
      </c>
    </row>
    <row r="280" spans="1:2" x14ac:dyDescent="0.2">
      <c r="A280" s="51" t="s">
        <v>96</v>
      </c>
      <c r="B280" s="38">
        <v>30</v>
      </c>
    </row>
    <row r="281" spans="1:2" x14ac:dyDescent="0.2">
      <c r="A281" s="51" t="s">
        <v>97</v>
      </c>
      <c r="B281" s="38">
        <v>31</v>
      </c>
    </row>
    <row r="282" spans="1:2" x14ac:dyDescent="0.2">
      <c r="A282" s="51" t="s">
        <v>98</v>
      </c>
      <c r="B282" s="38">
        <v>32</v>
      </c>
    </row>
    <row r="283" spans="1:2" ht="25.5" x14ac:dyDescent="0.2">
      <c r="A283" s="77" t="s">
        <v>99</v>
      </c>
      <c r="B283" s="38">
        <v>33</v>
      </c>
    </row>
    <row r="284" spans="1:2" ht="25.5" x14ac:dyDescent="0.2">
      <c r="A284" s="77" t="s">
        <v>100</v>
      </c>
      <c r="B284" s="38">
        <v>34</v>
      </c>
    </row>
    <row r="285" spans="1:2" x14ac:dyDescent="0.2">
      <c r="A285" s="51" t="s">
        <v>101</v>
      </c>
      <c r="B285" s="38">
        <v>35</v>
      </c>
    </row>
    <row r="286" spans="1:2" x14ac:dyDescent="0.2">
      <c r="A286" s="48" t="s">
        <v>102</v>
      </c>
      <c r="B286" s="38">
        <v>36</v>
      </c>
    </row>
    <row r="287" spans="1:2" x14ac:dyDescent="0.2">
      <c r="A287" s="48" t="s">
        <v>103</v>
      </c>
      <c r="B287" s="38">
        <v>37</v>
      </c>
    </row>
    <row r="288" spans="1:2" x14ac:dyDescent="0.2">
      <c r="A288" s="52" t="s">
        <v>30</v>
      </c>
      <c r="B288" s="38">
        <v>38</v>
      </c>
    </row>
  </sheetData>
  <mergeCells count="42">
    <mergeCell ref="A1:O1"/>
    <mergeCell ref="A2:O2"/>
    <mergeCell ref="A3:O3"/>
    <mergeCell ref="A90:C90"/>
    <mergeCell ref="D90:E90"/>
    <mergeCell ref="A30:D30"/>
    <mergeCell ref="O5:O6"/>
    <mergeCell ref="H5:H6"/>
    <mergeCell ref="L5:N5"/>
    <mergeCell ref="A71:C71"/>
    <mergeCell ref="D71:E71"/>
    <mergeCell ref="A8:H8"/>
    <mergeCell ref="A51:D51"/>
    <mergeCell ref="A50:H50"/>
    <mergeCell ref="E5:G5"/>
    <mergeCell ref="I5:K5"/>
    <mergeCell ref="A168:H168"/>
    <mergeCell ref="A9:D9"/>
    <mergeCell ref="A11:C11"/>
    <mergeCell ref="D11:E11"/>
    <mergeCell ref="A31:C31"/>
    <mergeCell ref="D31:E31"/>
    <mergeCell ref="A52:C52"/>
    <mergeCell ref="D52:E52"/>
    <mergeCell ref="A130:C130"/>
    <mergeCell ref="A149:C149"/>
    <mergeCell ref="A111:C111"/>
    <mergeCell ref="D111:E111"/>
    <mergeCell ref="A109:H109"/>
    <mergeCell ref="A110:D110"/>
    <mergeCell ref="A169:D169"/>
    <mergeCell ref="A170:C170"/>
    <mergeCell ref="D170:E170"/>
    <mergeCell ref="A189:C189"/>
    <mergeCell ref="D189:E189"/>
    <mergeCell ref="A250:B250"/>
    <mergeCell ref="A208:H208"/>
    <mergeCell ref="A209:D209"/>
    <mergeCell ref="A210:C210"/>
    <mergeCell ref="D210:E210"/>
    <mergeCell ref="A229:C229"/>
    <mergeCell ref="D229:E229"/>
  </mergeCells>
  <phoneticPr fontId="0" type="noConversion"/>
  <printOptions horizontalCentered="1"/>
  <pageMargins left="0.35433070866141736" right="0.27559055118110237" top="0.27559055118110237" bottom="0.31496062992125984" header="0" footer="0"/>
  <pageSetup scale="7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2" sqref="G22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Protección y control</vt:lpstr>
      <vt:lpstr>Manejo de Recursos</vt:lpstr>
      <vt:lpstr>Investigacion y Monitoreo</vt:lpstr>
      <vt:lpstr>Uso Público</vt:lpstr>
      <vt:lpstr>Programa Administracion</vt:lpstr>
      <vt:lpstr>Presupuesto</vt:lpstr>
      <vt:lpstr>Hoja1</vt:lpstr>
      <vt:lpstr>'Investigacion y Monitoreo'!Área_de_impresión</vt:lpstr>
      <vt:lpstr>Presupuesto!Área_de_impresión</vt:lpstr>
      <vt:lpstr>'Programa Administracion'!Área_de_impresión</vt:lpstr>
      <vt:lpstr>'Protección y control'!Área_de_impresión</vt:lpstr>
      <vt:lpstr>'Uso Público'!Área_de_impresión</vt:lpstr>
    </vt:vector>
  </TitlesOfParts>
  <Company>CONAP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</dc:creator>
  <cp:lastModifiedBy>Jorge</cp:lastModifiedBy>
  <cp:lastPrinted>2017-03-17T07:30:07Z</cp:lastPrinted>
  <dcterms:created xsi:type="dcterms:W3CDTF">2001-01-15T17:49:33Z</dcterms:created>
  <dcterms:modified xsi:type="dcterms:W3CDTF">2017-05-11T20:59:53Z</dcterms:modified>
</cp:coreProperties>
</file>