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4. POAs 2018 de Areas Protegidas\Poa El Limonar\2019\"/>
    </mc:Choice>
  </mc:AlternateContent>
  <bookViews>
    <workbookView xWindow="-15" yWindow="-45" windowWidth="15405" windowHeight="8100" tabRatio="740" firstSheet="1" activeTab="4"/>
  </bookViews>
  <sheets>
    <sheet name="Proteccion y control" sheetId="1" r:id="rId1"/>
    <sheet name="Investigacion y Monitoreo" sheetId="4" r:id="rId2"/>
    <sheet name="Uso Público" sheetId="14" r:id="rId3"/>
    <sheet name="Manejo De Recursos" sheetId="17" r:id="rId4"/>
    <sheet name="RESUMEN PRESUPUESTO 2018" sheetId="16" r:id="rId5"/>
  </sheets>
  <externalReferences>
    <externalReference r:id="rId6"/>
  </externalReferences>
  <definedNames>
    <definedName name="_xlnm.Print_Area" localSheetId="1">'Investigacion y Monitoreo'!$A$1:$AA$12</definedName>
  </definedNames>
  <calcPr calcId="162913"/>
</workbook>
</file>

<file path=xl/calcChain.xml><?xml version="1.0" encoding="utf-8"?>
<calcChain xmlns="http://schemas.openxmlformats.org/spreadsheetml/2006/main">
  <c r="I10" i="16" l="1"/>
  <c r="H9" i="16"/>
  <c r="I9" i="16" s="1"/>
  <c r="I8" i="16"/>
  <c r="I7" i="16"/>
  <c r="I11" i="16" l="1"/>
  <c r="Z17" i="1"/>
  <c r="T15" i="14"/>
  <c r="AA14" i="14"/>
  <c r="X15" i="14"/>
  <c r="Z15" i="14"/>
  <c r="T27" i="14"/>
  <c r="V27" i="14"/>
  <c r="X27" i="14"/>
  <c r="Z27" i="14"/>
  <c r="Z13" i="17"/>
  <c r="X13" i="17"/>
  <c r="V13" i="17"/>
  <c r="T13" i="17"/>
  <c r="AA12" i="17"/>
  <c r="AA11" i="17"/>
  <c r="AA13" i="17" s="1"/>
  <c r="AA13" i="14"/>
  <c r="AA12" i="14"/>
  <c r="AA11" i="14"/>
  <c r="AA26" i="14"/>
  <c r="AA25" i="14"/>
  <c r="AA27" i="14" s="1"/>
  <c r="AA15" i="14" l="1"/>
  <c r="V15" i="14"/>
  <c r="V14" i="1"/>
  <c r="AA14" i="1"/>
  <c r="T14" i="1"/>
  <c r="T17" i="1" s="1"/>
  <c r="V11" i="1"/>
  <c r="AA16" i="1"/>
  <c r="AA15" i="1"/>
  <c r="X15" i="1"/>
  <c r="X17" i="1" s="1"/>
  <c r="V17" i="1" l="1"/>
  <c r="AA11" i="1"/>
  <c r="AA11" i="4"/>
  <c r="AA12" i="4" s="1"/>
  <c r="AA17" i="1" l="1"/>
</calcChain>
</file>

<file path=xl/sharedStrings.xml><?xml version="1.0" encoding="utf-8"?>
<sst xmlns="http://schemas.openxmlformats.org/spreadsheetml/2006/main" count="369" uniqueCount="115">
  <si>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</si>
  <si>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</si>
  <si>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</si>
  <si>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</si>
  <si>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</si>
  <si>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</si>
  <si>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</si>
  <si>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</si>
  <si>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</si>
  <si>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</si>
  <si>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</si>
  <si>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</si>
  <si>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</si>
  <si>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</si>
  <si>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</si>
  <si>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</si>
  <si>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</si>
  <si>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</si>
  <si>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</si>
  <si>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</si>
  <si>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</si>
  <si>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</si>
  <si>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</si>
  <si>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</si>
  <si>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</si>
  <si>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CONAP</t>
  </si>
  <si>
    <t>Investigación y Monitoreo</t>
  </si>
  <si>
    <t>Uso Público</t>
  </si>
  <si>
    <t>3. Programa: Protección y control</t>
  </si>
  <si>
    <t>Conservación del Área Protegida y su Biodiversidad</t>
  </si>
  <si>
    <t>Respon-sable</t>
  </si>
  <si>
    <t xml:space="preserve">1. Línea de acción: 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</si>
  <si>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</si>
  <si>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Educación Ambiental</t>
  </si>
  <si>
    <t>Turismo Sostenible</t>
  </si>
  <si>
    <t>COMUNIDAD</t>
  </si>
  <si>
    <t>GRAN TOTAL</t>
  </si>
  <si>
    <t>Investigacion</t>
  </si>
  <si>
    <t>X</t>
  </si>
  <si>
    <t xml:space="preserve"> Donante</t>
  </si>
  <si>
    <t>Donante</t>
  </si>
  <si>
    <t xml:space="preserve">2. Línea de acción: Conservación de la biodiversidad del área protegida </t>
  </si>
  <si>
    <t xml:space="preserve">5. Resultado esperado: Disminuir las fuentes de presión negativas que pueden presentarse al área protegida </t>
  </si>
  <si>
    <t xml:space="preserve">Listado comunitario de los participantes en el mantenimiento </t>
  </si>
  <si>
    <t>Resultado Esperado 2,019</t>
  </si>
  <si>
    <t xml:space="preserve">Elaboración y ejecución de un plan de prevención y control de incendios </t>
  </si>
  <si>
    <t xml:space="preserve">Mantenimiento de rondas corta fuego en los linderos del área protegida </t>
  </si>
  <si>
    <t>Guardabosque, Guarda recursos (CONAP)</t>
  </si>
  <si>
    <t xml:space="preserve">Listado de participantes y fotos de los talleres </t>
  </si>
  <si>
    <t xml:space="preserve">boletas de patrullaje de control y vigilancia </t>
  </si>
  <si>
    <t xml:space="preserve">Gestión de equipamiento para el control y liquidación de incendios </t>
  </si>
  <si>
    <t xml:space="preserve">Alcalde auxiliar y comité de ecoturismo </t>
  </si>
  <si>
    <t>Parque Regional Municipal Yul Ha´ saj Ha´</t>
  </si>
  <si>
    <t xml:space="preserve">Oficina de comité de ecoturismo </t>
  </si>
  <si>
    <t>Parque Regional Municipal Yul ha´ saj ha´</t>
  </si>
  <si>
    <t xml:space="preserve">Seguimiento del estudio de reproducción y conservación de bromelias </t>
  </si>
  <si>
    <t>Estudiante de la Universidad de San Carlos de Guatemala, CONAP</t>
  </si>
  <si>
    <t xml:space="preserve">Fotografias </t>
  </si>
  <si>
    <t>Aldea El Limonar</t>
  </si>
  <si>
    <t>Area Protegida</t>
  </si>
  <si>
    <t>Municipio de Jacaltenango</t>
  </si>
  <si>
    <t>La poblacion del municipio de Jacaltenango conoce la importancia de la conservacion de los recursos naturales.</t>
  </si>
  <si>
    <t>Capacitación y sensibilización sobre quemas agrícolas e Incendios forestales.</t>
  </si>
  <si>
    <t>Aldea El Limonar, y comnidades vecinas</t>
  </si>
  <si>
    <t>Las comunidades estan capacitadas sobre el uso sostenible de los recursos y implementan acciones</t>
  </si>
  <si>
    <t>Recoleccion de especies nativas de área</t>
  </si>
  <si>
    <t>Se cuentan con semillas nativas del Area Protegida para la reproduccion en el vivero municipal de Jacaltenango</t>
  </si>
  <si>
    <t xml:space="preserve">Gestion para la implememtacion de un Orquidiario </t>
  </si>
  <si>
    <t>Gestión de Canope</t>
  </si>
  <si>
    <t>Gestión de proyecto para mejoramiento del sendero principal.</t>
  </si>
  <si>
    <t>Gestionar una capacitacion sobre guias turisticos certificados por el inguat a nivel nacional</t>
  </si>
  <si>
    <t>La comnidad de El Limonar cuanta con guias turisticos certificados por el oinguat</t>
  </si>
  <si>
    <t>Comunidad y Oficina Forestal</t>
  </si>
  <si>
    <t>CONAP Y Oficna Forestal</t>
  </si>
  <si>
    <t>Comunidad Y Oficina Forestal</t>
  </si>
  <si>
    <t>Comunidad</t>
  </si>
  <si>
    <t>PLAN OPERATIVO ANUAL 2019</t>
  </si>
  <si>
    <t>Fortalecer las capacidades y organiación de la brigada contra incendios a traves de una capacitación</t>
  </si>
  <si>
    <t>Patrullajes de control y vigilancia (se haran monitoreos tres veces al mes)</t>
  </si>
  <si>
    <t>Oficina Forestal Municipal, CONAP</t>
  </si>
  <si>
    <t>OFM Jacaltenango, Comunidad, CONAP</t>
  </si>
  <si>
    <t>Copia de solicitud de gestión (impresa)</t>
  </si>
  <si>
    <t>Municipalidad, Jacaltenango.</t>
  </si>
  <si>
    <t>Otras Instituciones</t>
  </si>
  <si>
    <t>Información sobre el estado actual de  área protegida, a traves de estudios de investigación</t>
  </si>
  <si>
    <t>Otras Instituciones (USAC)</t>
  </si>
  <si>
    <t>Municipalidad de Jacaltenango.</t>
  </si>
  <si>
    <t>Obtener información importante para programas de manejo dentro del área protegida</t>
  </si>
  <si>
    <t>Los guardabosques  de la comunidad estan capacitados y ejecutan de forma idonea  los monitoreos</t>
  </si>
  <si>
    <t>Capacitación a guardabosques sobre la base legal y aspectos tecnicos de su trabajo</t>
  </si>
  <si>
    <t>Municipalidad de Jacaltenango</t>
  </si>
  <si>
    <t>Listado de participantes y fotografias</t>
  </si>
  <si>
    <t>Gestionar y elaborar a traves de la municipalidad  la elaboracion de material audiovisual para la sencivilizacion</t>
  </si>
  <si>
    <t>Material Audiovisual</t>
  </si>
  <si>
    <t>Se cuenta con el equipo y personal para brindar el servicio de Canope</t>
  </si>
  <si>
    <t xml:space="preserve">El sendero se encuentra en buen estado </t>
  </si>
  <si>
    <t>Solicitud de gestion impresa</t>
  </si>
  <si>
    <t>Semillas y Fotografias</t>
  </si>
  <si>
    <t>Municipálidad</t>
  </si>
  <si>
    <t>Se cuenta con el apoyo de instituciones para la implementación de un orquidiario</t>
  </si>
  <si>
    <t>Solicitud Impresa</t>
  </si>
  <si>
    <t>El area protegida cuenta con personal capacitado para promover la valorización y el uso adecuado de los recursos naturales asi como el cumplimiento de los objetivos</t>
  </si>
  <si>
    <t>El Área Protegida cuenta con atractivos turisticos y es visitada por turistas nacionales y extranjeros.</t>
  </si>
  <si>
    <t>La comuidad de El limonar realiza actividades de enrriquecimiento de los recursos naturales del área protegida</t>
  </si>
  <si>
    <t>CONSEJO NACIONAL DE AREAS PROTEGIDAS -CONAP-</t>
  </si>
  <si>
    <t xml:space="preserve">PROGRAMA </t>
  </si>
  <si>
    <t>MUNICIPALIDAD</t>
  </si>
  <si>
    <t>OTRAS INSTITUCIONES</t>
  </si>
  <si>
    <t>Total (Q)</t>
  </si>
  <si>
    <t>total (Q)</t>
  </si>
  <si>
    <t>Protección y Control</t>
  </si>
  <si>
    <t>Uso Publico</t>
  </si>
  <si>
    <t>Manejo de Recursos</t>
  </si>
  <si>
    <t>PARQUE REGIONAL MUNICIPAL “YUL  HA` SAJ  HA`”</t>
  </si>
  <si>
    <t>Parque Regional Municipal  “YUL  HA` SAJ  HA`”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</si>
</sst>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Q&quot;* #,##0.00_);_(&quot;Q&quot;* \(#,##0.00\);_(&quot;Q&quot;* &quot;-&quot;??_);_(@_)"/>
    <numFmt numFmtId="164" formatCode="[$Q-100A]#,##0.00"/>
    <numFmt numFmtId="165" formatCode="&quot;Q&quot;#,##0.00"/>
  </numFmts>
  <fonts count="2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20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vertical="justify"/>
    </xf>
    <xf numFmtId="0" fontId="14" fillId="0" borderId="0" xfId="0" applyFont="1"/>
    <xf numFmtId="0" fontId="14" fillId="0" borderId="0" xfId="0" applyFont="1" applyAlignment="1">
      <alignment vertical="justify"/>
    </xf>
    <xf numFmtId="0" fontId="14" fillId="0" borderId="0" xfId="0" applyFont="1" applyAlignment="1">
      <alignment horizontal="left" vertical="justify"/>
    </xf>
    <xf numFmtId="0" fontId="15" fillId="0" borderId="0" xfId="0" applyFont="1" applyAlignment="1">
      <alignment vertical="justify"/>
    </xf>
    <xf numFmtId="0" fontId="5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justify"/>
    </xf>
    <xf numFmtId="0" fontId="16" fillId="2" borderId="10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3" borderId="0" xfId="0" applyFill="1"/>
    <xf numFmtId="0" fontId="16" fillId="2" borderId="5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7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21" fillId="0" borderId="0" xfId="0" applyFont="1"/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/>
    <xf numFmtId="44" fontId="21" fillId="0" borderId="1" xfId="2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44" fontId="5" fillId="0" borderId="1" xfId="2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44" fontId="21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21" fillId="2" borderId="0" xfId="0" applyFont="1" applyFill="1"/>
    <xf numFmtId="0" fontId="21" fillId="3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4" fontId="21" fillId="2" borderId="1" xfId="2" applyFont="1" applyFill="1" applyBorder="1" applyAlignment="1">
      <alignment horizontal="center" vertical="center"/>
    </xf>
    <xf numFmtId="0" fontId="23" fillId="0" borderId="1" xfId="0" applyFont="1" applyBorder="1"/>
    <xf numFmtId="0" fontId="23" fillId="0" borderId="1" xfId="0" applyFont="1" applyBorder="1" applyAlignment="1">
      <alignment horizontal="left" vertical="justify"/>
    </xf>
    <xf numFmtId="0" fontId="23" fillId="0" borderId="1" xfId="0" applyFont="1" applyBorder="1" applyAlignment="1">
      <alignment vertical="justify"/>
    </xf>
    <xf numFmtId="44" fontId="21" fillId="0" borderId="1" xfId="0" applyNumberFormat="1" applyFont="1" applyBorder="1"/>
    <xf numFmtId="0" fontId="21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/>
    <xf numFmtId="0" fontId="10" fillId="0" borderId="1" xfId="0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4" fontId="16" fillId="2" borderId="8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 wrapText="1"/>
    </xf>
    <xf numFmtId="164" fontId="16" fillId="2" borderId="9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1" fontId="16" fillId="2" borderId="9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7" xfId="0" applyBorder="1"/>
    <xf numFmtId="0" fontId="12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justify"/>
    </xf>
    <xf numFmtId="0" fontId="18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justify"/>
    </xf>
    <xf numFmtId="0" fontId="16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justify"/>
    </xf>
    <xf numFmtId="0" fontId="21" fillId="0" borderId="1" xfId="0" applyFont="1" applyBorder="1" applyAlignment="1">
      <alignment horizontal="left" vertical="justify"/>
    </xf>
    <xf numFmtId="0" fontId="21" fillId="0" borderId="1" xfId="0" applyFont="1" applyBorder="1" applyAlignment="1"/>
    <xf numFmtId="49" fontId="2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4" fontId="21" fillId="2" borderId="1" xfId="2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4" fontId="21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justify"/>
    </xf>
    <xf numFmtId="44" fontId="21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na%20Forestal/Documents/4.%20POAs%202018%20de%20Areas%20Protegidas/4.%20POA%202018%20PRM%20Monta&#241;a%20Aq&#180;oma/2019/POA%20PRM%20aq'om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ccion y control"/>
      <sheetName val="Investigación y Monitoreo"/>
      <sheetName val="Uso Público"/>
      <sheetName val="Administración"/>
      <sheetName val="Presupuesto ideal 2017"/>
      <sheetName val="Presupuesto 1017"/>
    </sheetNames>
    <sheetDataSet>
      <sheetData sheetId="0"/>
      <sheetData sheetId="1"/>
      <sheetData sheetId="2"/>
      <sheetData sheetId="3"/>
      <sheetData sheetId="4"/>
      <sheetData sheetId="5">
        <row r="66">
          <cell r="J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S42"/>
  <sheetViews>
    <sheetView topLeftCell="A12" zoomScale="70" zoomScaleNormal="70" workbookViewId="0">
      <selection sqref="A1:AA17"/>
    </sheetView>
  </sheetViews>
  <sheetFormatPr baseColWidth="10" defaultRowHeight="12.75" x14ac:dyDescent="0.2"/>
  <cols>
    <col min="1" max="1" width="4.140625" customWidth="1"/>
    <col min="2" max="2" width="11" customWidth="1"/>
    <col min="3" max="3" width="10.140625" customWidth="1"/>
    <col min="4" max="4" width="11.570312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2" customWidth="1"/>
    <col min="18" max="18" width="11.28515625" customWidth="1"/>
    <col min="19" max="19" width="8.7109375" customWidth="1"/>
    <col min="20" max="24" width="11.28515625" customWidth="1"/>
    <col min="25" max="25" width="12.7109375" customWidth="1"/>
    <col min="26" max="26" width="11.28515625" customWidth="1"/>
    <col min="27" max="27" width="13.28515625" customWidth="1"/>
    <col min="29" max="29" width="20.140625" bestFit="1" customWidth="1"/>
  </cols>
  <sheetData>
    <row r="1" spans="1:30" s="2" customFormat="1" ht="15.75" x14ac:dyDescent="0.25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30" s="2" customFormat="1" ht="15.75" x14ac:dyDescent="0.25">
      <c r="A2" s="143" t="s">
        <v>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30" s="2" customFormat="1" ht="15.75" customHeight="1" x14ac:dyDescent="0.25">
      <c r="A3" s="143" t="s">
        <v>114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30" x14ac:dyDescent="0.2">
      <c r="A4" s="144" t="s">
        <v>41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30" x14ac:dyDescent="0.2">
      <c r="A5" s="144" t="s">
        <v>28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C5" s="51"/>
      <c r="AD5" s="36"/>
    </row>
    <row r="6" spans="1:30" x14ac:dyDescent="0.2">
      <c r="A6" s="144" t="s">
        <v>32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C6" s="34"/>
      <c r="AD6" s="34"/>
    </row>
    <row r="7" spans="1:30" x14ac:dyDescent="0.2">
      <c r="A7" s="144" t="s">
        <v>42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C7" s="34"/>
      <c r="AD7" s="34"/>
    </row>
    <row r="8" spans="1:30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C8" s="34"/>
      <c r="AD8" s="34"/>
    </row>
    <row r="9" spans="1:30" s="3" customFormat="1" ht="18" customHeight="1" x14ac:dyDescent="0.2">
      <c r="A9" s="146" t="s">
        <v>15</v>
      </c>
      <c r="B9" s="147" t="s">
        <v>44</v>
      </c>
      <c r="C9" s="148" t="s">
        <v>23</v>
      </c>
      <c r="D9" s="149" t="s">
        <v>0</v>
      </c>
      <c r="E9" s="147" t="s">
        <v>17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 t="s">
        <v>10</v>
      </c>
      <c r="R9" s="147" t="s">
        <v>11</v>
      </c>
      <c r="S9" s="149" t="s">
        <v>12</v>
      </c>
      <c r="T9" s="149"/>
      <c r="U9" s="149"/>
      <c r="V9" s="149"/>
      <c r="W9" s="149"/>
      <c r="X9" s="149"/>
      <c r="Y9" s="149"/>
      <c r="Z9" s="149"/>
      <c r="AA9" s="149"/>
      <c r="AC9" s="34"/>
      <c r="AD9" s="34"/>
    </row>
    <row r="10" spans="1:30" s="4" customFormat="1" ht="36.75" customHeight="1" x14ac:dyDescent="0.2">
      <c r="A10" s="146"/>
      <c r="B10" s="147"/>
      <c r="C10" s="148"/>
      <c r="D10" s="149"/>
      <c r="E10" s="150" t="s">
        <v>1</v>
      </c>
      <c r="F10" s="150" t="s">
        <v>2</v>
      </c>
      <c r="G10" s="150" t="s">
        <v>3</v>
      </c>
      <c r="H10" s="150" t="s">
        <v>4</v>
      </c>
      <c r="I10" s="150" t="s">
        <v>3</v>
      </c>
      <c r="J10" s="150" t="s">
        <v>5</v>
      </c>
      <c r="K10" s="150" t="s">
        <v>5</v>
      </c>
      <c r="L10" s="150" t="s">
        <v>4</v>
      </c>
      <c r="M10" s="150" t="s">
        <v>6</v>
      </c>
      <c r="N10" s="150" t="s">
        <v>7</v>
      </c>
      <c r="O10" s="150" t="s">
        <v>8</v>
      </c>
      <c r="P10" s="150" t="s">
        <v>9</v>
      </c>
      <c r="Q10" s="147"/>
      <c r="R10" s="147"/>
      <c r="S10" s="151" t="s">
        <v>39</v>
      </c>
      <c r="T10" s="152" t="s">
        <v>18</v>
      </c>
      <c r="U10" s="152" t="s">
        <v>40</v>
      </c>
      <c r="V10" s="152" t="s">
        <v>18</v>
      </c>
      <c r="W10" s="152" t="s">
        <v>40</v>
      </c>
      <c r="X10" s="152" t="s">
        <v>18</v>
      </c>
      <c r="Y10" s="152" t="s">
        <v>40</v>
      </c>
      <c r="Z10" s="152" t="s">
        <v>18</v>
      </c>
      <c r="AA10" s="152" t="s">
        <v>13</v>
      </c>
      <c r="AC10" s="34"/>
      <c r="AD10" s="34"/>
    </row>
    <row r="11" spans="1:30" s="4" customFormat="1" ht="66.75" customHeight="1" x14ac:dyDescent="0.2">
      <c r="A11" s="30">
        <v>1</v>
      </c>
      <c r="B11" s="113" t="s">
        <v>45</v>
      </c>
      <c r="C11" s="125" t="s">
        <v>52</v>
      </c>
      <c r="D11" s="123" t="s">
        <v>77</v>
      </c>
      <c r="E11" s="121" t="s">
        <v>38</v>
      </c>
      <c r="F11" s="121" t="s">
        <v>38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3" t="s">
        <v>79</v>
      </c>
      <c r="R11" s="121" t="s">
        <v>48</v>
      </c>
      <c r="S11" s="123" t="s">
        <v>82</v>
      </c>
      <c r="T11" s="117">
        <v>700</v>
      </c>
      <c r="U11" s="119" t="s">
        <v>25</v>
      </c>
      <c r="V11" s="117">
        <f>(250*3)+250</f>
        <v>1000</v>
      </c>
      <c r="W11" s="117" t="s">
        <v>75</v>
      </c>
      <c r="X11" s="117">
        <v>500</v>
      </c>
      <c r="Y11" s="119" t="s">
        <v>83</v>
      </c>
      <c r="Z11" s="117">
        <v>0</v>
      </c>
      <c r="AA11" s="115">
        <f>T11+V11+X11+Z11</f>
        <v>2200</v>
      </c>
      <c r="AC11" s="34"/>
      <c r="AD11" s="34"/>
    </row>
    <row r="12" spans="1:30" s="4" customFormat="1" ht="36.75" customHeight="1" x14ac:dyDescent="0.2">
      <c r="A12" s="30"/>
      <c r="B12" s="113"/>
      <c r="C12" s="125"/>
      <c r="D12" s="123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3"/>
      <c r="R12" s="121"/>
      <c r="S12" s="123"/>
      <c r="T12" s="117"/>
      <c r="U12" s="119"/>
      <c r="V12" s="117"/>
      <c r="W12" s="117"/>
      <c r="X12" s="117"/>
      <c r="Y12" s="119"/>
      <c r="Z12" s="117"/>
      <c r="AA12" s="115"/>
      <c r="AC12" s="34"/>
      <c r="AD12" s="34"/>
    </row>
    <row r="13" spans="1:30" s="4" customFormat="1" ht="36.75" customHeight="1" x14ac:dyDescent="0.2">
      <c r="A13" s="31"/>
      <c r="B13" s="113"/>
      <c r="C13" s="126"/>
      <c r="D13" s="124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4"/>
      <c r="R13" s="122"/>
      <c r="S13" s="124"/>
      <c r="T13" s="118"/>
      <c r="U13" s="120"/>
      <c r="V13" s="118"/>
      <c r="W13" s="118"/>
      <c r="X13" s="118"/>
      <c r="Y13" s="120"/>
      <c r="Z13" s="118"/>
      <c r="AA13" s="116"/>
      <c r="AC13" s="24"/>
      <c r="AD13" s="35"/>
    </row>
    <row r="14" spans="1:30" s="4" customFormat="1" ht="89.25" x14ac:dyDescent="0.2">
      <c r="A14" s="39"/>
      <c r="B14" s="113"/>
      <c r="C14" s="50" t="s">
        <v>52</v>
      </c>
      <c r="D14" s="43" t="s">
        <v>46</v>
      </c>
      <c r="E14" s="40" t="s">
        <v>38</v>
      </c>
      <c r="F14" s="40" t="s">
        <v>38</v>
      </c>
      <c r="G14" s="40" t="s">
        <v>38</v>
      </c>
      <c r="H14" s="40" t="s">
        <v>38</v>
      </c>
      <c r="I14" s="41"/>
      <c r="J14" s="41"/>
      <c r="K14" s="41"/>
      <c r="L14" s="41"/>
      <c r="M14" s="41"/>
      <c r="N14" s="40"/>
      <c r="O14" s="40"/>
      <c r="P14" s="40"/>
      <c r="Q14" s="43" t="s">
        <v>80</v>
      </c>
      <c r="R14" s="43" t="s">
        <v>43</v>
      </c>
      <c r="S14" s="43" t="s">
        <v>82</v>
      </c>
      <c r="T14" s="44">
        <f>(5*100)+100</f>
        <v>600</v>
      </c>
      <c r="U14" s="45" t="s">
        <v>25</v>
      </c>
      <c r="V14" s="44">
        <f>(8*100)+250+(8*20)</f>
        <v>1210</v>
      </c>
      <c r="W14" s="44" t="s">
        <v>75</v>
      </c>
      <c r="X14" s="44">
        <v>1250</v>
      </c>
      <c r="Y14" s="45" t="s">
        <v>83</v>
      </c>
      <c r="Z14" s="44">
        <v>0</v>
      </c>
      <c r="AA14" s="46">
        <f>T14+V14+X14+Z14</f>
        <v>3060</v>
      </c>
      <c r="AC14" s="24"/>
      <c r="AD14" s="24"/>
    </row>
    <row r="15" spans="1:30" ht="89.25" x14ac:dyDescent="0.2">
      <c r="A15" s="39">
        <v>3</v>
      </c>
      <c r="B15" s="113"/>
      <c r="C15" s="50" t="s">
        <v>52</v>
      </c>
      <c r="D15" s="42" t="s">
        <v>78</v>
      </c>
      <c r="E15" s="40" t="s">
        <v>38</v>
      </c>
      <c r="F15" s="40" t="s">
        <v>38</v>
      </c>
      <c r="G15" s="40" t="s">
        <v>38</v>
      </c>
      <c r="H15" s="40" t="s">
        <v>38</v>
      </c>
      <c r="I15" s="40" t="s">
        <v>38</v>
      </c>
      <c r="J15" s="40" t="s">
        <v>38</v>
      </c>
      <c r="K15" s="40" t="s">
        <v>38</v>
      </c>
      <c r="L15" s="40" t="s">
        <v>38</v>
      </c>
      <c r="M15" s="40" t="s">
        <v>38</v>
      </c>
      <c r="N15" s="40" t="s">
        <v>38</v>
      </c>
      <c r="O15" s="40" t="s">
        <v>38</v>
      </c>
      <c r="P15" s="40" t="s">
        <v>38</v>
      </c>
      <c r="Q15" s="43" t="s">
        <v>47</v>
      </c>
      <c r="R15" s="43" t="s">
        <v>49</v>
      </c>
      <c r="S15" s="43" t="s">
        <v>82</v>
      </c>
      <c r="T15" s="44">
        <v>3600</v>
      </c>
      <c r="U15" s="48" t="s">
        <v>25</v>
      </c>
      <c r="V15" s="44">
        <v>600</v>
      </c>
      <c r="W15" s="44" t="s">
        <v>75</v>
      </c>
      <c r="X15" s="44">
        <f>(12*3*3)*50</f>
        <v>5400</v>
      </c>
      <c r="Y15" s="45" t="s">
        <v>83</v>
      </c>
      <c r="Z15" s="44">
        <v>0</v>
      </c>
      <c r="AA15" s="46">
        <f>T15+V15+X15+Z15</f>
        <v>9600</v>
      </c>
      <c r="AC15" s="24"/>
      <c r="AD15" s="24"/>
    </row>
    <row r="16" spans="1:30" ht="109.5" customHeight="1" x14ac:dyDescent="0.2">
      <c r="A16" s="47">
        <v>4</v>
      </c>
      <c r="B16" s="114"/>
      <c r="C16" s="43" t="s">
        <v>53</v>
      </c>
      <c r="D16" s="43" t="s">
        <v>50</v>
      </c>
      <c r="E16" s="40" t="s">
        <v>38</v>
      </c>
      <c r="F16" s="40" t="s">
        <v>38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3" t="s">
        <v>51</v>
      </c>
      <c r="R16" s="43" t="s">
        <v>81</v>
      </c>
      <c r="S16" s="43" t="s">
        <v>82</v>
      </c>
      <c r="T16" s="44">
        <v>100</v>
      </c>
      <c r="U16" s="45" t="s">
        <v>25</v>
      </c>
      <c r="V16" s="44">
        <v>0</v>
      </c>
      <c r="W16" s="44" t="s">
        <v>75</v>
      </c>
      <c r="X16" s="44">
        <v>200</v>
      </c>
      <c r="Y16" s="45" t="s">
        <v>83</v>
      </c>
      <c r="Z16" s="44">
        <v>0</v>
      </c>
      <c r="AA16" s="46">
        <f>T16+V16+X16+Z16</f>
        <v>300</v>
      </c>
      <c r="AC16" s="24"/>
      <c r="AD16" s="24"/>
    </row>
    <row r="17" spans="1:97" s="25" customFormat="1" x14ac:dyDescent="0.2">
      <c r="A17" s="105"/>
      <c r="B17" s="106"/>
      <c r="C17" s="106"/>
      <c r="D17" s="107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8"/>
      <c r="S17" s="105"/>
      <c r="T17" s="109">
        <f>SUM(T11:T16)</f>
        <v>5000</v>
      </c>
      <c r="U17" s="105"/>
      <c r="V17" s="109">
        <f>SUM(V11:V16)</f>
        <v>2810</v>
      </c>
      <c r="W17" s="105"/>
      <c r="X17" s="109">
        <f>SUM(X11:X16)</f>
        <v>7350</v>
      </c>
      <c r="Y17" s="105"/>
      <c r="Z17" s="109">
        <f>SUM(Z11:Z16)</f>
        <v>0</v>
      </c>
      <c r="AA17" s="52">
        <f>SUM(AA11:AA16)</f>
        <v>15160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s="25" customFormat="1" x14ac:dyDescent="0.2">
      <c r="A18" s="9"/>
      <c r="B18"/>
      <c r="C18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8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x14ac:dyDescent="0.2">
      <c r="A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97" ht="18.75" customHeight="1" x14ac:dyDescent="0.2">
      <c r="A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7"/>
    </row>
    <row r="21" spans="1:97" x14ac:dyDescent="0.2">
      <c r="A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7"/>
    </row>
    <row r="22" spans="1:97" x14ac:dyDescent="0.2">
      <c r="A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97" x14ac:dyDescent="0.2">
      <c r="A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97" x14ac:dyDescent="0.2">
      <c r="A24" s="14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"/>
      <c r="R24" s="12"/>
      <c r="S24" s="11"/>
      <c r="T24" s="11"/>
      <c r="U24" s="11"/>
      <c r="V24" s="11"/>
      <c r="W24" s="11"/>
      <c r="X24" s="11"/>
      <c r="Y24" s="11"/>
      <c r="Z24" s="11"/>
      <c r="AA24" s="11"/>
    </row>
    <row r="25" spans="1:97" x14ac:dyDescent="0.2">
      <c r="A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97" x14ac:dyDescent="0.2">
      <c r="A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97" x14ac:dyDescent="0.2">
      <c r="A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97" s="4" customFormat="1" x14ac:dyDescent="0.2">
      <c r="A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97" s="5" customFormat="1" x14ac:dyDescent="0.2"/>
    <row r="30" spans="1:97" s="5" customFormat="1" x14ac:dyDescent="0.2"/>
    <row r="31" spans="1:97" s="5" customFormat="1" x14ac:dyDescent="0.2"/>
    <row r="32" spans="1:97" s="5" customFormat="1" x14ac:dyDescent="0.2"/>
    <row r="33" spans="1:27" s="5" customFormat="1" x14ac:dyDescent="0.2"/>
    <row r="34" spans="1:27" s="5" customFormat="1" x14ac:dyDescent="0.2"/>
    <row r="35" spans="1:27" s="5" customFormat="1" x14ac:dyDescent="0.2"/>
    <row r="36" spans="1:27" s="5" customFormat="1" x14ac:dyDescent="0.2"/>
    <row r="37" spans="1:27" s="5" customFormat="1" x14ac:dyDescent="0.2">
      <c r="B37"/>
      <c r="C37"/>
    </row>
    <row r="38" spans="1:27" s="5" customFormat="1" x14ac:dyDescent="0.2">
      <c r="B38"/>
      <c r="C38"/>
    </row>
    <row r="39" spans="1:27" s="5" customForma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5" customForma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5" customForma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5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</sheetData>
  <mergeCells count="41">
    <mergeCell ref="A4:AA4"/>
    <mergeCell ref="A5:AA5"/>
    <mergeCell ref="A6:AA6"/>
    <mergeCell ref="A7:AA7"/>
    <mergeCell ref="W11:W13"/>
    <mergeCell ref="X11:X13"/>
    <mergeCell ref="D11:D13"/>
    <mergeCell ref="C11:C13"/>
    <mergeCell ref="A1:AA1"/>
    <mergeCell ref="A2:AA2"/>
    <mergeCell ref="A3:AA3"/>
    <mergeCell ref="S9:AA9"/>
    <mergeCell ref="D9:D10"/>
    <mergeCell ref="Q9:Q10"/>
    <mergeCell ref="C9:C10"/>
    <mergeCell ref="B9:B10"/>
    <mergeCell ref="E9:P9"/>
    <mergeCell ref="R9:R10"/>
    <mergeCell ref="A9:A10"/>
    <mergeCell ref="U11:U13"/>
    <mergeCell ref="E11:E13"/>
    <mergeCell ref="F11:F13"/>
    <mergeCell ref="G11:G13"/>
    <mergeCell ref="H11:H13"/>
    <mergeCell ref="I11:I13"/>
    <mergeCell ref="B11:B16"/>
    <mergeCell ref="AA11:AA13"/>
    <mergeCell ref="T11:T13"/>
    <mergeCell ref="Y11:Y13"/>
    <mergeCell ref="Z11:Z13"/>
    <mergeCell ref="O11:O13"/>
    <mergeCell ref="P11:P13"/>
    <mergeCell ref="Q11:Q13"/>
    <mergeCell ref="R11:R13"/>
    <mergeCell ref="S11:S13"/>
    <mergeCell ref="J11:J13"/>
    <mergeCell ref="K11:K13"/>
    <mergeCell ref="L11:L13"/>
    <mergeCell ref="M11:M13"/>
    <mergeCell ref="V11:V13"/>
    <mergeCell ref="N11:N13"/>
  </mergeCells>
  <phoneticPr fontId="0" type="noConversion"/>
  <printOptions horizontalCentered="1" verticalCentered="1"/>
  <pageMargins left="0" right="0" top="0.39370078740157483" bottom="0.39370078740157483" header="0" footer="0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zoomScale="85" zoomScaleNormal="85" workbookViewId="0">
      <selection sqref="A1:AA12"/>
    </sheetView>
  </sheetViews>
  <sheetFormatPr baseColWidth="10" defaultRowHeight="12.75" x14ac:dyDescent="0.2"/>
  <cols>
    <col min="1" max="1" width="5.140625" style="8" customWidth="1"/>
    <col min="2" max="2" width="17.5703125" style="6" customWidth="1"/>
    <col min="3" max="3" width="10.42578125" style="7" customWidth="1"/>
    <col min="4" max="4" width="14" style="7" customWidth="1"/>
    <col min="5" max="16" width="2.140625" style="7" customWidth="1"/>
    <col min="17" max="17" width="13.5703125" style="8" bestFit="1" customWidth="1"/>
    <col min="18" max="18" width="13.85546875" style="7" bestFit="1" customWidth="1"/>
    <col min="19" max="19" width="7.7109375" style="8" bestFit="1" customWidth="1"/>
    <col min="20" max="20" width="9.5703125" style="8" bestFit="1" customWidth="1"/>
    <col min="21" max="24" width="9.5703125" style="8" customWidth="1"/>
    <col min="25" max="25" width="8.140625" style="8" bestFit="1" customWidth="1"/>
    <col min="26" max="26" width="9.5703125" style="8" bestFit="1" customWidth="1"/>
    <col min="27" max="27" width="11.42578125" style="8" bestFit="1" customWidth="1"/>
  </cols>
  <sheetData>
    <row r="1" spans="1:31" s="2" customFormat="1" ht="15.75" x14ac:dyDescent="0.25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58"/>
      <c r="AC1" s="58"/>
      <c r="AD1" s="58"/>
      <c r="AE1" s="58"/>
    </row>
    <row r="2" spans="1:31" s="2" customFormat="1" ht="15.75" x14ac:dyDescent="0.25">
      <c r="A2" s="143" t="s">
        <v>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58"/>
      <c r="AC2" s="58"/>
      <c r="AD2" s="58"/>
      <c r="AE2" s="58"/>
    </row>
    <row r="3" spans="1:31" s="2" customFormat="1" ht="15.75" customHeight="1" x14ac:dyDescent="0.25">
      <c r="A3" s="143" t="s">
        <v>114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58"/>
      <c r="AC3" s="58"/>
      <c r="AD3" s="58"/>
      <c r="AE3" s="58"/>
    </row>
    <row r="4" spans="1:31" ht="15" customHeight="1" x14ac:dyDescent="0.2">
      <c r="A4" s="153" t="s">
        <v>31</v>
      </c>
      <c r="B4" s="153"/>
      <c r="C4" s="154" t="s">
        <v>29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53"/>
      <c r="AC4" s="53"/>
      <c r="AD4" s="53"/>
      <c r="AE4" s="53"/>
    </row>
    <row r="5" spans="1:31" ht="15" customHeight="1" x14ac:dyDescent="0.2">
      <c r="A5" s="153" t="s">
        <v>20</v>
      </c>
      <c r="B5" s="153"/>
      <c r="C5" s="154" t="s">
        <v>26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53"/>
      <c r="AC5" s="53"/>
      <c r="AD5" s="53"/>
      <c r="AE5" s="53"/>
    </row>
    <row r="6" spans="1:31" ht="15" customHeight="1" x14ac:dyDescent="0.2">
      <c r="A6" s="153" t="s">
        <v>21</v>
      </c>
      <c r="B6" s="153"/>
      <c r="C6" s="154" t="s">
        <v>37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53"/>
      <c r="AC6" s="53"/>
      <c r="AD6" s="53"/>
      <c r="AE6" s="53"/>
    </row>
    <row r="7" spans="1:31" ht="15" customHeight="1" x14ac:dyDescent="0.2">
      <c r="A7" s="155" t="s">
        <v>22</v>
      </c>
      <c r="B7" s="155"/>
      <c r="C7" s="154" t="s">
        <v>87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53"/>
      <c r="AC7" s="53"/>
      <c r="AD7" s="53"/>
      <c r="AE7" s="53"/>
    </row>
    <row r="8" spans="1:31" ht="15" customHeight="1" x14ac:dyDescent="0.2">
      <c r="A8" s="156"/>
      <c r="B8" s="156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58"/>
      <c r="V8" s="158"/>
      <c r="W8" s="158"/>
      <c r="X8" s="158"/>
      <c r="Y8" s="158"/>
      <c r="Z8" s="158"/>
      <c r="AA8" s="158"/>
      <c r="AB8" s="53"/>
      <c r="AC8" s="53"/>
      <c r="AD8" s="53"/>
      <c r="AE8" s="53"/>
    </row>
    <row r="9" spans="1:31" ht="15" customHeight="1" x14ac:dyDescent="0.2">
      <c r="A9" s="159" t="s">
        <v>15</v>
      </c>
      <c r="B9" s="160" t="s">
        <v>44</v>
      </c>
      <c r="C9" s="160" t="s">
        <v>23</v>
      </c>
      <c r="D9" s="159" t="s">
        <v>0</v>
      </c>
      <c r="E9" s="147" t="s">
        <v>17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60" t="s">
        <v>10</v>
      </c>
      <c r="R9" s="160" t="s">
        <v>11</v>
      </c>
      <c r="S9" s="149" t="s">
        <v>12</v>
      </c>
      <c r="T9" s="149"/>
      <c r="U9" s="149"/>
      <c r="V9" s="149"/>
      <c r="W9" s="149"/>
      <c r="X9" s="149"/>
      <c r="Y9" s="149"/>
      <c r="Z9" s="149"/>
      <c r="AA9" s="149"/>
      <c r="AB9" s="53"/>
      <c r="AC9" s="53"/>
      <c r="AD9" s="53"/>
      <c r="AE9" s="53"/>
    </row>
    <row r="10" spans="1:31" ht="34.5" customHeight="1" x14ac:dyDescent="0.2">
      <c r="A10" s="159"/>
      <c r="B10" s="160"/>
      <c r="C10" s="160"/>
      <c r="D10" s="159"/>
      <c r="E10" s="150" t="s">
        <v>1</v>
      </c>
      <c r="F10" s="150" t="s">
        <v>2</v>
      </c>
      <c r="G10" s="150" t="s">
        <v>3</v>
      </c>
      <c r="H10" s="150" t="s">
        <v>4</v>
      </c>
      <c r="I10" s="150" t="s">
        <v>3</v>
      </c>
      <c r="J10" s="150" t="s">
        <v>5</v>
      </c>
      <c r="K10" s="150" t="s">
        <v>5</v>
      </c>
      <c r="L10" s="150" t="s">
        <v>4</v>
      </c>
      <c r="M10" s="150" t="s">
        <v>6</v>
      </c>
      <c r="N10" s="150" t="s">
        <v>7</v>
      </c>
      <c r="O10" s="150" t="s">
        <v>8</v>
      </c>
      <c r="P10" s="150" t="s">
        <v>9</v>
      </c>
      <c r="Q10" s="160"/>
      <c r="R10" s="160"/>
      <c r="S10" s="152" t="s">
        <v>40</v>
      </c>
      <c r="T10" s="152" t="s">
        <v>18</v>
      </c>
      <c r="U10" s="152" t="s">
        <v>40</v>
      </c>
      <c r="V10" s="152" t="s">
        <v>18</v>
      </c>
      <c r="W10" s="152" t="s">
        <v>40</v>
      </c>
      <c r="X10" s="152" t="s">
        <v>18</v>
      </c>
      <c r="Y10" s="152" t="s">
        <v>40</v>
      </c>
      <c r="Z10" s="152" t="s">
        <v>18</v>
      </c>
      <c r="AA10" s="152" t="s">
        <v>13</v>
      </c>
      <c r="AB10" s="53"/>
      <c r="AC10" s="53"/>
      <c r="AD10" s="53"/>
      <c r="AE10" s="53"/>
    </row>
    <row r="11" spans="1:31" ht="96" customHeight="1" x14ac:dyDescent="0.2">
      <c r="A11" s="54">
        <v>1</v>
      </c>
      <c r="B11" s="43" t="s">
        <v>84</v>
      </c>
      <c r="C11" s="43" t="s">
        <v>54</v>
      </c>
      <c r="D11" s="43" t="s">
        <v>55</v>
      </c>
      <c r="E11" s="56" t="s">
        <v>38</v>
      </c>
      <c r="F11" s="56" t="s">
        <v>38</v>
      </c>
      <c r="G11" s="56" t="s">
        <v>38</v>
      </c>
      <c r="H11" s="56" t="s">
        <v>38</v>
      </c>
      <c r="I11" s="56" t="s">
        <v>38</v>
      </c>
      <c r="J11" s="56" t="s">
        <v>38</v>
      </c>
      <c r="K11" s="56" t="s">
        <v>38</v>
      </c>
      <c r="L11" s="56"/>
      <c r="M11" s="56"/>
      <c r="N11" s="56"/>
      <c r="O11" s="56"/>
      <c r="P11" s="56"/>
      <c r="Q11" s="57" t="s">
        <v>56</v>
      </c>
      <c r="R11" s="57" t="s">
        <v>57</v>
      </c>
      <c r="S11" s="43" t="s">
        <v>86</v>
      </c>
      <c r="T11" s="44">
        <v>0</v>
      </c>
      <c r="U11" s="44" t="s">
        <v>25</v>
      </c>
      <c r="V11" s="40">
        <v>0</v>
      </c>
      <c r="W11" s="44" t="s">
        <v>75</v>
      </c>
      <c r="X11" s="44">
        <v>0</v>
      </c>
      <c r="Y11" s="43" t="s">
        <v>85</v>
      </c>
      <c r="Z11" s="44">
        <v>4800</v>
      </c>
      <c r="AA11" s="44">
        <f>SUM(T11,Z11)</f>
        <v>4800</v>
      </c>
      <c r="AB11" s="53"/>
      <c r="AC11" s="53"/>
      <c r="AD11" s="53"/>
      <c r="AE11" s="53"/>
    </row>
    <row r="12" spans="1:31" x14ac:dyDescent="0.2">
      <c r="A12" s="42"/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44">
        <v>0</v>
      </c>
      <c r="U12" s="61"/>
      <c r="V12" s="44">
        <v>0</v>
      </c>
      <c r="W12" s="61"/>
      <c r="X12" s="44">
        <v>0</v>
      </c>
      <c r="Y12" s="61"/>
      <c r="Z12" s="44">
        <v>4800</v>
      </c>
      <c r="AA12" s="55">
        <f>AA11</f>
        <v>4800</v>
      </c>
      <c r="AB12" s="53"/>
      <c r="AC12" s="53"/>
      <c r="AD12" s="53"/>
      <c r="AE12" s="53"/>
    </row>
    <row r="14" spans="1:31" x14ac:dyDescent="0.2">
      <c r="B14" s="29"/>
      <c r="C14" s="37"/>
    </row>
    <row r="15" spans="1:31" ht="15" customHeight="1" x14ac:dyDescent="0.2">
      <c r="B15" s="32"/>
      <c r="C15" s="32"/>
    </row>
    <row r="16" spans="1:31" x14ac:dyDescent="0.2">
      <c r="B16" s="34"/>
      <c r="C16" s="34"/>
    </row>
    <row r="17" spans="2:3" x14ac:dyDescent="0.2">
      <c r="B17" s="34"/>
      <c r="C17" s="34"/>
    </row>
    <row r="18" spans="2:3" x14ac:dyDescent="0.2">
      <c r="B18" s="34"/>
      <c r="C18" s="34"/>
    </row>
    <row r="19" spans="2:3" x14ac:dyDescent="0.2">
      <c r="B19" s="34"/>
      <c r="C19" s="34"/>
    </row>
    <row r="20" spans="2:3" x14ac:dyDescent="0.2">
      <c r="B20" s="34"/>
      <c r="C20" s="34"/>
    </row>
    <row r="21" spans="2:3" x14ac:dyDescent="0.2">
      <c r="B21" s="34"/>
      <c r="C21" s="34"/>
    </row>
    <row r="22" spans="2:3" x14ac:dyDescent="0.2">
      <c r="B22" s="24"/>
      <c r="C22" s="35"/>
    </row>
    <row r="23" spans="2:3" x14ac:dyDescent="0.2">
      <c r="B23" s="24"/>
      <c r="C23" s="24"/>
    </row>
    <row r="24" spans="2:3" x14ac:dyDescent="0.2">
      <c r="B24" s="24"/>
      <c r="C24" s="24"/>
    </row>
    <row r="25" spans="2:3" x14ac:dyDescent="0.2">
      <c r="B25" s="24"/>
      <c r="C25" s="24"/>
    </row>
    <row r="26" spans="2:3" x14ac:dyDescent="0.2">
      <c r="B26" s="32"/>
      <c r="C26" s="33"/>
    </row>
    <row r="27" spans="2:3" x14ac:dyDescent="0.2">
      <c r="B27" s="33"/>
      <c r="C27" s="33"/>
    </row>
  </sheetData>
  <mergeCells count="18">
    <mergeCell ref="A1:AA1"/>
    <mergeCell ref="A2:AA2"/>
    <mergeCell ref="A3:AA3"/>
    <mergeCell ref="A4:B4"/>
    <mergeCell ref="C4:AA4"/>
    <mergeCell ref="A9:A10"/>
    <mergeCell ref="A5:B5"/>
    <mergeCell ref="A6:B6"/>
    <mergeCell ref="C9:C10"/>
    <mergeCell ref="D9:D10"/>
    <mergeCell ref="Q9:Q10"/>
    <mergeCell ref="B9:B10"/>
    <mergeCell ref="E9:P9"/>
    <mergeCell ref="S9:AA9"/>
    <mergeCell ref="R9:R10"/>
    <mergeCell ref="C5:AA5"/>
    <mergeCell ref="C6:AA6"/>
    <mergeCell ref="C7:AA7"/>
  </mergeCells>
  <phoneticPr fontId="0" type="noConversion"/>
  <printOptions horizontalCentered="1" verticalCentered="1" gridLines="1"/>
  <pageMargins left="0" right="0" top="0.94488188976377963" bottom="0.19685039370078741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4"/>
  <sheetViews>
    <sheetView topLeftCell="A16" zoomScale="70" zoomScaleNormal="70" workbookViewId="0">
      <selection activeCell="AA27" sqref="A16:AA27"/>
    </sheetView>
  </sheetViews>
  <sheetFormatPr baseColWidth="10" defaultRowHeight="12.75" x14ac:dyDescent="0.2"/>
  <cols>
    <col min="1" max="1" width="5.140625" style="8" customWidth="1"/>
    <col min="2" max="2" width="18.7109375" style="6" customWidth="1"/>
    <col min="3" max="3" width="11.42578125" style="7" customWidth="1"/>
    <col min="4" max="4" width="13.140625" style="7" customWidth="1"/>
    <col min="5" max="6" width="2.140625" style="7" customWidth="1"/>
    <col min="7" max="7" width="2.85546875" style="7" customWidth="1"/>
    <col min="8" max="8" width="2.140625" style="7" customWidth="1"/>
    <col min="9" max="9" width="3" style="7" customWidth="1"/>
    <col min="10" max="13" width="2.140625" style="7" customWidth="1"/>
    <col min="14" max="14" width="3" style="7" customWidth="1"/>
    <col min="15" max="16" width="2.140625" style="7" customWidth="1"/>
    <col min="17" max="17" width="12.85546875" style="8" customWidth="1"/>
    <col min="18" max="18" width="14.140625" style="18" customWidth="1"/>
    <col min="19" max="19" width="16.7109375" style="8" customWidth="1"/>
    <col min="20" max="20" width="10" style="8" customWidth="1"/>
    <col min="21" max="21" width="9.85546875" style="8" customWidth="1"/>
    <col min="22" max="22" width="13.85546875" style="8" customWidth="1"/>
    <col min="23" max="23" width="9.85546875" style="8" customWidth="1"/>
    <col min="24" max="24" width="11.85546875" style="8" customWidth="1"/>
    <col min="25" max="26" width="9.140625" style="8" customWidth="1"/>
    <col min="27" max="27" width="14.28515625" style="8" customWidth="1"/>
  </cols>
  <sheetData>
    <row r="1" spans="1:31" s="2" customFormat="1" ht="15.75" x14ac:dyDescent="0.25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58"/>
      <c r="AC1" s="58"/>
      <c r="AD1" s="58"/>
      <c r="AE1" s="58"/>
    </row>
    <row r="2" spans="1:31" s="2" customFormat="1" ht="15.75" x14ac:dyDescent="0.25">
      <c r="A2" s="143" t="s">
        <v>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58"/>
      <c r="AC2" s="58"/>
      <c r="AD2" s="58"/>
      <c r="AE2" s="58"/>
    </row>
    <row r="3" spans="1:31" s="2" customFormat="1" ht="15.75" customHeight="1" x14ac:dyDescent="0.25">
      <c r="A3" s="143" t="s">
        <v>114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58"/>
      <c r="AC3" s="58"/>
      <c r="AD3" s="58"/>
      <c r="AE3" s="58"/>
    </row>
    <row r="4" spans="1:31" ht="15.75" customHeight="1" x14ac:dyDescent="0.25">
      <c r="A4" s="161" t="s">
        <v>19</v>
      </c>
      <c r="B4" s="161"/>
      <c r="C4" s="162" t="s">
        <v>29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63"/>
      <c r="AC4" s="63"/>
      <c r="AD4" s="63"/>
      <c r="AE4" s="63"/>
    </row>
    <row r="5" spans="1:31" ht="15.75" customHeight="1" x14ac:dyDescent="0.25">
      <c r="A5" s="161" t="s">
        <v>20</v>
      </c>
      <c r="B5" s="161"/>
      <c r="C5" s="162" t="s">
        <v>27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63"/>
      <c r="AC5" s="63"/>
      <c r="AD5" s="63"/>
      <c r="AE5" s="63"/>
    </row>
    <row r="6" spans="1:31" ht="15.75" customHeight="1" x14ac:dyDescent="0.25">
      <c r="A6" s="161" t="s">
        <v>21</v>
      </c>
      <c r="B6" s="161"/>
      <c r="C6" s="162" t="s">
        <v>33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63"/>
      <c r="AC6" s="63"/>
      <c r="AD6" s="63"/>
      <c r="AE6" s="63"/>
    </row>
    <row r="7" spans="1:31" ht="15.75" customHeight="1" x14ac:dyDescent="0.25">
      <c r="A7" s="161" t="s">
        <v>22</v>
      </c>
      <c r="B7" s="161"/>
      <c r="C7" s="162" t="s">
        <v>101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63"/>
      <c r="AC7" s="63"/>
      <c r="AD7" s="63"/>
      <c r="AE7" s="63"/>
    </row>
    <row r="8" spans="1:31" ht="16.5" customHeight="1" x14ac:dyDescent="0.25">
      <c r="A8" s="103"/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63"/>
      <c r="AC8" s="63"/>
      <c r="AD8" s="63"/>
      <c r="AE8" s="63"/>
    </row>
    <row r="9" spans="1:31" ht="25.9" customHeight="1" x14ac:dyDescent="0.25">
      <c r="A9" s="131" t="s">
        <v>15</v>
      </c>
      <c r="B9" s="132" t="s">
        <v>44</v>
      </c>
      <c r="C9" s="132" t="s">
        <v>23</v>
      </c>
      <c r="D9" s="131" t="s">
        <v>0</v>
      </c>
      <c r="E9" s="134" t="s">
        <v>17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2" t="s">
        <v>10</v>
      </c>
      <c r="R9" s="132" t="s">
        <v>11</v>
      </c>
      <c r="S9" s="133" t="s">
        <v>12</v>
      </c>
      <c r="T9" s="133"/>
      <c r="U9" s="133"/>
      <c r="V9" s="133"/>
      <c r="W9" s="133"/>
      <c r="X9" s="133"/>
      <c r="Y9" s="133"/>
      <c r="Z9" s="133"/>
      <c r="AA9" s="133"/>
      <c r="AB9" s="63"/>
      <c r="AC9" s="63"/>
      <c r="AD9" s="63"/>
      <c r="AE9" s="63"/>
    </row>
    <row r="10" spans="1:31" ht="19.149999999999999" customHeight="1" x14ac:dyDescent="0.25">
      <c r="A10" s="131"/>
      <c r="B10" s="132"/>
      <c r="C10" s="132"/>
      <c r="D10" s="131"/>
      <c r="E10" s="68" t="s">
        <v>1</v>
      </c>
      <c r="F10" s="68" t="s">
        <v>2</v>
      </c>
      <c r="G10" s="68" t="s">
        <v>3</v>
      </c>
      <c r="H10" s="68" t="s">
        <v>4</v>
      </c>
      <c r="I10" s="68" t="s">
        <v>3</v>
      </c>
      <c r="J10" s="68" t="s">
        <v>5</v>
      </c>
      <c r="K10" s="68" t="s">
        <v>5</v>
      </c>
      <c r="L10" s="68" t="s">
        <v>4</v>
      </c>
      <c r="M10" s="68" t="s">
        <v>6</v>
      </c>
      <c r="N10" s="68" t="s">
        <v>7</v>
      </c>
      <c r="O10" s="68" t="s">
        <v>8</v>
      </c>
      <c r="P10" s="68" t="s">
        <v>9</v>
      </c>
      <c r="Q10" s="132"/>
      <c r="R10" s="132"/>
      <c r="S10" s="110" t="s">
        <v>24</v>
      </c>
      <c r="T10" s="110" t="s">
        <v>18</v>
      </c>
      <c r="U10" s="110" t="s">
        <v>24</v>
      </c>
      <c r="V10" s="110" t="s">
        <v>18</v>
      </c>
      <c r="W10" s="110" t="s">
        <v>24</v>
      </c>
      <c r="X10" s="110" t="s">
        <v>18</v>
      </c>
      <c r="Y10" s="110" t="s">
        <v>24</v>
      </c>
      <c r="Z10" s="110" t="s">
        <v>18</v>
      </c>
      <c r="AA10" s="110" t="s">
        <v>13</v>
      </c>
      <c r="AB10" s="63"/>
      <c r="AC10" s="63"/>
      <c r="AD10" s="63"/>
      <c r="AE10" s="63"/>
    </row>
    <row r="11" spans="1:31" ht="138" customHeight="1" x14ac:dyDescent="0.25">
      <c r="A11" s="67">
        <v>1</v>
      </c>
      <c r="B11" s="67" t="s">
        <v>88</v>
      </c>
      <c r="C11" s="67" t="s">
        <v>58</v>
      </c>
      <c r="D11" s="67" t="s">
        <v>89</v>
      </c>
      <c r="E11" s="165" t="s">
        <v>14</v>
      </c>
      <c r="F11" s="165" t="s">
        <v>14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75" t="s">
        <v>25</v>
      </c>
      <c r="R11" s="75" t="s">
        <v>91</v>
      </c>
      <c r="S11" s="67" t="s">
        <v>90</v>
      </c>
      <c r="T11" s="74">
        <v>0</v>
      </c>
      <c r="U11" s="67" t="s">
        <v>25</v>
      </c>
      <c r="V11" s="167">
        <v>2000</v>
      </c>
      <c r="W11" s="67" t="s">
        <v>75</v>
      </c>
      <c r="X11" s="74">
        <v>0</v>
      </c>
      <c r="Y11" s="67" t="s">
        <v>83</v>
      </c>
      <c r="Z11" s="74">
        <v>0</v>
      </c>
      <c r="AA11" s="168">
        <f>T11+V11+X11+Z11</f>
        <v>2000</v>
      </c>
      <c r="AB11" s="63"/>
      <c r="AC11" s="63"/>
      <c r="AD11" s="63"/>
      <c r="AE11" s="63"/>
    </row>
    <row r="12" spans="1:31" ht="170.25" customHeight="1" x14ac:dyDescent="0.25">
      <c r="A12" s="67">
        <v>2</v>
      </c>
      <c r="B12" s="67" t="s">
        <v>61</v>
      </c>
      <c r="C12" s="75" t="s">
        <v>60</v>
      </c>
      <c r="D12" s="67" t="s">
        <v>92</v>
      </c>
      <c r="E12" s="67" t="s">
        <v>14</v>
      </c>
      <c r="F12" s="67" t="s">
        <v>14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 t="s">
        <v>72</v>
      </c>
      <c r="R12" s="67" t="s">
        <v>93</v>
      </c>
      <c r="S12" s="67" t="s">
        <v>90</v>
      </c>
      <c r="T12" s="72">
        <v>200</v>
      </c>
      <c r="U12" s="64" t="s">
        <v>25</v>
      </c>
      <c r="V12" s="64">
        <v>0</v>
      </c>
      <c r="W12" s="64" t="s">
        <v>75</v>
      </c>
      <c r="X12" s="64">
        <v>200</v>
      </c>
      <c r="Y12" s="64" t="s">
        <v>83</v>
      </c>
      <c r="Z12" s="64">
        <v>0</v>
      </c>
      <c r="AA12" s="64">
        <f>T12+V12+X12+Z12</f>
        <v>400</v>
      </c>
      <c r="AB12" s="63"/>
      <c r="AC12" s="63"/>
      <c r="AD12" s="63"/>
      <c r="AE12" s="63"/>
    </row>
    <row r="13" spans="1:31" ht="132.75" customHeight="1" x14ac:dyDescent="0.25">
      <c r="A13" s="67">
        <v>3</v>
      </c>
      <c r="B13" s="67" t="s">
        <v>64</v>
      </c>
      <c r="C13" s="75" t="s">
        <v>63</v>
      </c>
      <c r="D13" s="67" t="s">
        <v>62</v>
      </c>
      <c r="E13" s="67"/>
      <c r="F13" s="67"/>
      <c r="G13" s="67" t="s">
        <v>14</v>
      </c>
      <c r="H13" s="67" t="s">
        <v>14</v>
      </c>
      <c r="I13" s="67"/>
      <c r="J13" s="67"/>
      <c r="K13" s="67"/>
      <c r="L13" s="67"/>
      <c r="M13" s="67"/>
      <c r="N13" s="67"/>
      <c r="O13" s="67"/>
      <c r="P13" s="67"/>
      <c r="Q13" s="67" t="s">
        <v>73</v>
      </c>
      <c r="R13" s="67" t="s">
        <v>91</v>
      </c>
      <c r="S13" s="169" t="s">
        <v>90</v>
      </c>
      <c r="T13" s="64">
        <v>200</v>
      </c>
      <c r="U13" s="69" t="s">
        <v>25</v>
      </c>
      <c r="V13" s="64">
        <v>500</v>
      </c>
      <c r="W13" s="64" t="s">
        <v>75</v>
      </c>
      <c r="X13" s="170">
        <v>0</v>
      </c>
      <c r="Y13" s="67" t="s">
        <v>83</v>
      </c>
      <c r="Z13" s="170">
        <v>0</v>
      </c>
      <c r="AA13" s="64">
        <f>T13+V13+X13+Z13</f>
        <v>700</v>
      </c>
      <c r="AB13" s="65"/>
      <c r="AC13" s="63"/>
      <c r="AD13" s="63"/>
      <c r="AE13" s="63"/>
    </row>
    <row r="14" spans="1:31" ht="172.5" customHeight="1" x14ac:dyDescent="0.25">
      <c r="A14" s="69">
        <v>4</v>
      </c>
      <c r="B14" s="67" t="s">
        <v>71</v>
      </c>
      <c r="C14" s="67" t="s">
        <v>58</v>
      </c>
      <c r="D14" s="67" t="s">
        <v>70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69" t="s">
        <v>25</v>
      </c>
      <c r="R14" s="67" t="s">
        <v>91</v>
      </c>
      <c r="S14" s="67" t="s">
        <v>90</v>
      </c>
      <c r="T14" s="170">
        <v>0</v>
      </c>
      <c r="U14" s="69" t="s">
        <v>25</v>
      </c>
      <c r="V14" s="172">
        <v>1000</v>
      </c>
      <c r="W14" s="67" t="s">
        <v>75</v>
      </c>
      <c r="X14" s="170">
        <v>0</v>
      </c>
      <c r="Y14" s="67" t="s">
        <v>83</v>
      </c>
      <c r="Z14" s="170">
        <v>0</v>
      </c>
      <c r="AA14" s="170">
        <f>T14+V14+X14+Z14</f>
        <v>1000</v>
      </c>
      <c r="AB14" s="63"/>
      <c r="AC14" s="63"/>
      <c r="AD14" s="63"/>
      <c r="AE14" s="63"/>
    </row>
    <row r="15" spans="1:31" ht="15.75" x14ac:dyDescent="0.25">
      <c r="A15" s="104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70"/>
      <c r="T15" s="64">
        <f>SUM(T11:T14)</f>
        <v>400</v>
      </c>
      <c r="U15" s="64"/>
      <c r="V15" s="64">
        <f>V14+V13+V12+V11</f>
        <v>3500</v>
      </c>
      <c r="W15" s="64"/>
      <c r="X15" s="102">
        <f>SUM(X11:X14)</f>
        <v>200</v>
      </c>
      <c r="Y15" s="103"/>
      <c r="Z15" s="102">
        <f>SUM(Z11:Z14)</f>
        <v>0</v>
      </c>
      <c r="AA15" s="71">
        <f>AA14+AA13+AA12+AA11</f>
        <v>4100</v>
      </c>
      <c r="AB15" s="63"/>
      <c r="AC15" s="63"/>
      <c r="AD15" s="63"/>
      <c r="AE15" s="63"/>
    </row>
    <row r="16" spans="1:31" ht="15.75" x14ac:dyDescent="0.25">
      <c r="A16" s="143" t="s">
        <v>16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63"/>
      <c r="AC16" s="63"/>
      <c r="AD16" s="63"/>
      <c r="AE16" s="63"/>
    </row>
    <row r="17" spans="1:31" ht="15.75" x14ac:dyDescent="0.25">
      <c r="A17" s="143" t="s">
        <v>76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63"/>
      <c r="AC17" s="63"/>
      <c r="AD17" s="63"/>
      <c r="AE17" s="63"/>
    </row>
    <row r="18" spans="1:31" ht="15.75" x14ac:dyDescent="0.25">
      <c r="A18" s="143" t="s">
        <v>114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63"/>
      <c r="AC18" s="63"/>
      <c r="AD18" s="63"/>
      <c r="AE18" s="63"/>
    </row>
    <row r="19" spans="1:31" ht="15.75" customHeight="1" x14ac:dyDescent="0.25">
      <c r="A19" s="130" t="s">
        <v>31</v>
      </c>
      <c r="B19" s="130"/>
      <c r="C19" s="162" t="s">
        <v>29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63"/>
      <c r="AC19" s="63"/>
      <c r="AD19" s="63"/>
      <c r="AE19" s="63"/>
    </row>
    <row r="20" spans="1:31" ht="15.75" customHeight="1" x14ac:dyDescent="0.25">
      <c r="A20" s="130" t="s">
        <v>20</v>
      </c>
      <c r="B20" s="130"/>
      <c r="C20" s="162" t="s">
        <v>27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63"/>
      <c r="AC20" s="63"/>
      <c r="AD20" s="63"/>
      <c r="AE20" s="63"/>
    </row>
    <row r="21" spans="1:31" ht="15.75" customHeight="1" x14ac:dyDescent="0.25">
      <c r="A21" s="130" t="s">
        <v>21</v>
      </c>
      <c r="B21" s="130"/>
      <c r="C21" s="162" t="s">
        <v>34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63"/>
      <c r="AC21" s="63"/>
      <c r="AD21" s="63"/>
      <c r="AE21" s="63"/>
    </row>
    <row r="22" spans="1:31" ht="28.5" customHeight="1" x14ac:dyDescent="0.25">
      <c r="A22" s="130" t="s">
        <v>22</v>
      </c>
      <c r="B22" s="130"/>
      <c r="C22" s="162" t="s">
        <v>102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63"/>
      <c r="AC22" s="63"/>
      <c r="AD22" s="63"/>
      <c r="AE22" s="63"/>
    </row>
    <row r="23" spans="1:31" ht="15.75" x14ac:dyDescent="0.25">
      <c r="A23" s="131" t="s">
        <v>15</v>
      </c>
      <c r="B23" s="132" t="s">
        <v>44</v>
      </c>
      <c r="C23" s="132" t="s">
        <v>23</v>
      </c>
      <c r="D23" s="133" t="s">
        <v>0</v>
      </c>
      <c r="E23" s="134" t="s">
        <v>17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2" t="s">
        <v>30</v>
      </c>
      <c r="R23" s="132" t="s">
        <v>11</v>
      </c>
      <c r="S23" s="127" t="s">
        <v>12</v>
      </c>
      <c r="T23" s="128"/>
      <c r="U23" s="128"/>
      <c r="V23" s="128"/>
      <c r="W23" s="128"/>
      <c r="X23" s="128"/>
      <c r="Y23" s="128"/>
      <c r="Z23" s="128"/>
      <c r="AA23" s="129"/>
      <c r="AB23" s="63"/>
      <c r="AC23" s="63"/>
      <c r="AD23" s="63"/>
      <c r="AE23" s="63"/>
    </row>
    <row r="24" spans="1:31" ht="15.75" x14ac:dyDescent="0.25">
      <c r="A24" s="131"/>
      <c r="B24" s="132"/>
      <c r="C24" s="132"/>
      <c r="D24" s="133"/>
      <c r="E24" s="68" t="s">
        <v>1</v>
      </c>
      <c r="F24" s="68" t="s">
        <v>2</v>
      </c>
      <c r="G24" s="68" t="s">
        <v>3</v>
      </c>
      <c r="H24" s="68" t="s">
        <v>4</v>
      </c>
      <c r="I24" s="68" t="s">
        <v>3</v>
      </c>
      <c r="J24" s="68" t="s">
        <v>5</v>
      </c>
      <c r="K24" s="68" t="s">
        <v>5</v>
      </c>
      <c r="L24" s="68" t="s">
        <v>4</v>
      </c>
      <c r="M24" s="68" t="s">
        <v>6</v>
      </c>
      <c r="N24" s="68" t="s">
        <v>7</v>
      </c>
      <c r="O24" s="68" t="s">
        <v>8</v>
      </c>
      <c r="P24" s="68" t="s">
        <v>9</v>
      </c>
      <c r="Q24" s="132"/>
      <c r="R24" s="132"/>
      <c r="S24" s="62" t="s">
        <v>24</v>
      </c>
      <c r="T24" s="62" t="s">
        <v>18</v>
      </c>
      <c r="U24" s="62" t="s">
        <v>24</v>
      </c>
      <c r="V24" s="62" t="s">
        <v>18</v>
      </c>
      <c r="W24" s="62" t="s">
        <v>24</v>
      </c>
      <c r="X24" s="62" t="s">
        <v>18</v>
      </c>
      <c r="Y24" s="62" t="s">
        <v>24</v>
      </c>
      <c r="Z24" s="62" t="s">
        <v>18</v>
      </c>
      <c r="AA24" s="62" t="s">
        <v>13</v>
      </c>
      <c r="AB24" s="63"/>
      <c r="AC24" s="63"/>
      <c r="AD24" s="63"/>
      <c r="AE24" s="63"/>
    </row>
    <row r="25" spans="1:31" ht="67.5" customHeight="1" x14ac:dyDescent="0.25">
      <c r="A25" s="67">
        <v>1</v>
      </c>
      <c r="B25" s="67" t="s">
        <v>94</v>
      </c>
      <c r="C25" s="112" t="s">
        <v>59</v>
      </c>
      <c r="D25" s="67" t="s">
        <v>68</v>
      </c>
      <c r="E25" s="66"/>
      <c r="F25" s="67"/>
      <c r="G25" s="67"/>
      <c r="H25" s="76" t="s">
        <v>38</v>
      </c>
      <c r="I25" s="67"/>
      <c r="J25" s="66"/>
      <c r="K25" s="66"/>
      <c r="L25" s="66"/>
      <c r="M25" s="66"/>
      <c r="N25" s="66"/>
      <c r="O25" s="66"/>
      <c r="P25" s="66"/>
      <c r="Q25" s="67" t="s">
        <v>75</v>
      </c>
      <c r="R25" s="67" t="s">
        <v>96</v>
      </c>
      <c r="S25" s="64" t="s">
        <v>90</v>
      </c>
      <c r="T25" s="77">
        <v>0</v>
      </c>
      <c r="U25" s="64" t="s">
        <v>25</v>
      </c>
      <c r="V25" s="77">
        <v>0</v>
      </c>
      <c r="W25" s="67" t="s">
        <v>75</v>
      </c>
      <c r="X25" s="64">
        <v>100</v>
      </c>
      <c r="Y25" s="64" t="s">
        <v>83</v>
      </c>
      <c r="Z25" s="64">
        <v>0</v>
      </c>
      <c r="AA25" s="79">
        <f>T25+V25+X25+Z25</f>
        <v>100</v>
      </c>
      <c r="AB25" s="63"/>
      <c r="AC25" s="63"/>
      <c r="AD25" s="63"/>
      <c r="AE25" s="63"/>
    </row>
    <row r="26" spans="1:31" ht="114.75" customHeight="1" x14ac:dyDescent="0.25">
      <c r="A26" s="67">
        <v>2</v>
      </c>
      <c r="B26" s="67" t="s">
        <v>95</v>
      </c>
      <c r="C26" s="112" t="s">
        <v>59</v>
      </c>
      <c r="D26" s="67" t="s">
        <v>69</v>
      </c>
      <c r="E26" s="66"/>
      <c r="F26" s="66"/>
      <c r="G26" s="66"/>
      <c r="H26" s="76" t="s">
        <v>38</v>
      </c>
      <c r="I26" s="66"/>
      <c r="J26" s="66"/>
      <c r="K26" s="66"/>
      <c r="L26" s="66"/>
      <c r="M26" s="66"/>
      <c r="N26" s="66"/>
      <c r="O26" s="66"/>
      <c r="P26" s="66"/>
      <c r="Q26" s="67" t="s">
        <v>75</v>
      </c>
      <c r="R26" s="67" t="s">
        <v>96</v>
      </c>
      <c r="S26" s="64" t="s">
        <v>90</v>
      </c>
      <c r="T26" s="77">
        <v>0</v>
      </c>
      <c r="U26" s="64" t="s">
        <v>25</v>
      </c>
      <c r="V26" s="77">
        <v>0</v>
      </c>
      <c r="W26" s="67" t="s">
        <v>75</v>
      </c>
      <c r="X26" s="64">
        <v>100</v>
      </c>
      <c r="Y26" s="64" t="s">
        <v>83</v>
      </c>
      <c r="Z26" s="64">
        <v>0</v>
      </c>
      <c r="AA26" s="72">
        <f>T26+V26+X26+Z26</f>
        <v>100</v>
      </c>
      <c r="AB26" s="63"/>
      <c r="AC26" s="63"/>
      <c r="AD26" s="63"/>
      <c r="AE26" s="63"/>
    </row>
    <row r="27" spans="1:31" ht="15.75" x14ac:dyDescent="0.25">
      <c r="A27" s="99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99"/>
      <c r="R27" s="101"/>
      <c r="S27" s="99"/>
      <c r="T27" s="102">
        <f>SUM(T25:T26)</f>
        <v>0</v>
      </c>
      <c r="U27" s="103"/>
      <c r="V27" s="102">
        <f>SUM(V25:V26)</f>
        <v>0</v>
      </c>
      <c r="W27" s="103"/>
      <c r="X27" s="73">
        <f>SUM(X25:X26)</f>
        <v>200</v>
      </c>
      <c r="Y27" s="103"/>
      <c r="Z27" s="73">
        <f>SUM(Z25:Z26)</f>
        <v>0</v>
      </c>
      <c r="AA27" s="80">
        <f>SUM(AA25:AA26)</f>
        <v>200</v>
      </c>
      <c r="AB27" s="63"/>
      <c r="AC27" s="63"/>
      <c r="AD27" s="63"/>
      <c r="AE27" s="63"/>
    </row>
    <row r="28" spans="1:31" x14ac:dyDescent="0.2">
      <c r="A28" s="19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9"/>
      <c r="R28" s="22"/>
      <c r="S28" s="19"/>
      <c r="T28" s="19"/>
      <c r="U28" s="19"/>
      <c r="V28" s="19"/>
      <c r="W28" s="19"/>
      <c r="X28" s="19"/>
      <c r="Y28" s="19"/>
      <c r="Z28" s="19"/>
      <c r="AA28" s="19"/>
    </row>
    <row r="29" spans="1:31" x14ac:dyDescent="0.2">
      <c r="A29" s="19"/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9"/>
      <c r="R29" s="22"/>
      <c r="S29" s="19"/>
      <c r="T29" s="19"/>
      <c r="U29" s="19"/>
      <c r="V29" s="19"/>
      <c r="W29" s="19"/>
      <c r="X29" s="19"/>
      <c r="Y29" s="19"/>
      <c r="Z29" s="19"/>
      <c r="AA29" s="19"/>
    </row>
    <row r="30" spans="1:31" x14ac:dyDescent="0.2">
      <c r="A30" s="19"/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9"/>
      <c r="R30" s="22"/>
      <c r="S30" s="19"/>
      <c r="T30" s="19"/>
      <c r="U30" s="19"/>
      <c r="V30" s="19"/>
      <c r="W30" s="19"/>
      <c r="X30" s="19"/>
      <c r="Y30" s="19"/>
      <c r="Z30" s="19"/>
      <c r="AA30" s="19"/>
    </row>
    <row r="31" spans="1:31" x14ac:dyDescent="0.2">
      <c r="A31" s="19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9"/>
      <c r="R31" s="22"/>
      <c r="S31" s="19"/>
      <c r="T31" s="19"/>
      <c r="U31" s="19"/>
      <c r="V31" s="19"/>
      <c r="W31" s="19"/>
      <c r="X31" s="19"/>
      <c r="Y31" s="19"/>
      <c r="Z31" s="19"/>
      <c r="AA31" s="19"/>
    </row>
    <row r="32" spans="1:31" x14ac:dyDescent="0.2">
      <c r="A32" s="19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19"/>
      <c r="R32" s="22"/>
      <c r="S32" s="19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19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9"/>
      <c r="R33" s="22"/>
      <c r="S33" s="19"/>
      <c r="T33" s="19"/>
      <c r="U33" s="19"/>
      <c r="V33" s="19"/>
      <c r="W33" s="19"/>
      <c r="AA33" s="19"/>
    </row>
    <row r="34" spans="1:27" x14ac:dyDescent="0.2">
      <c r="A34" s="19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9"/>
      <c r="R34" s="22"/>
      <c r="S34" s="19"/>
      <c r="T34" s="19"/>
      <c r="U34" s="19"/>
      <c r="V34" s="19"/>
      <c r="W34" s="19"/>
      <c r="AA34" s="19"/>
    </row>
  </sheetData>
  <mergeCells count="38">
    <mergeCell ref="A16:AA16"/>
    <mergeCell ref="A17:AA17"/>
    <mergeCell ref="A18:AA18"/>
    <mergeCell ref="C19:AA19"/>
    <mergeCell ref="C20:AA20"/>
    <mergeCell ref="A1:AA1"/>
    <mergeCell ref="A2:AA2"/>
    <mergeCell ref="A3:AA3"/>
    <mergeCell ref="C4:AA4"/>
    <mergeCell ref="C5:AA5"/>
    <mergeCell ref="A19:B19"/>
    <mergeCell ref="A20:B20"/>
    <mergeCell ref="A21:B21"/>
    <mergeCell ref="C21:AA21"/>
    <mergeCell ref="A22:B22"/>
    <mergeCell ref="A23:A24"/>
    <mergeCell ref="B23:B24"/>
    <mergeCell ref="C23:C24"/>
    <mergeCell ref="D23:D24"/>
    <mergeCell ref="E23:P23"/>
    <mergeCell ref="Q23:Q24"/>
    <mergeCell ref="R23:R24"/>
    <mergeCell ref="C22:AA22"/>
    <mergeCell ref="S9:AA9"/>
    <mergeCell ref="A5:B5"/>
    <mergeCell ref="R9:R10"/>
    <mergeCell ref="A7:B7"/>
    <mergeCell ref="A9:A10"/>
    <mergeCell ref="B9:B10"/>
    <mergeCell ref="C6:AA6"/>
    <mergeCell ref="C7:AA7"/>
    <mergeCell ref="S23:AA23"/>
    <mergeCell ref="A6:B6"/>
    <mergeCell ref="Q9:Q10"/>
    <mergeCell ref="A4:B4"/>
    <mergeCell ref="C9:C10"/>
    <mergeCell ref="D9:D10"/>
    <mergeCell ref="E9:P9"/>
  </mergeCells>
  <printOptions horizontalCentered="1" verticalCentered="1"/>
  <pageMargins left="0" right="0" top="0.74803149606299213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4"/>
  <sheetViews>
    <sheetView zoomScale="70" zoomScaleNormal="70" workbookViewId="0">
      <selection sqref="A1:AA13"/>
    </sheetView>
  </sheetViews>
  <sheetFormatPr baseColWidth="10" defaultRowHeight="12.75" x14ac:dyDescent="0.2"/>
  <cols>
    <col min="1" max="1" width="5" customWidth="1"/>
    <col min="2" max="2" width="19.85546875" customWidth="1"/>
    <col min="3" max="3" width="12" customWidth="1"/>
    <col min="4" max="4" width="12.7109375" customWidth="1"/>
    <col min="5" max="5" width="2.42578125" customWidth="1"/>
    <col min="6" max="6" width="2.140625" customWidth="1"/>
    <col min="7" max="7" width="2.7109375" customWidth="1"/>
    <col min="8" max="8" width="2.140625" customWidth="1"/>
    <col min="9" max="10" width="2.42578125" customWidth="1"/>
    <col min="11" max="11" width="2.28515625" customWidth="1"/>
    <col min="12" max="12" width="2.5703125" customWidth="1"/>
    <col min="13" max="13" width="2.42578125" customWidth="1"/>
    <col min="14" max="15" width="2.85546875" customWidth="1"/>
    <col min="16" max="16" width="2.5703125" customWidth="1"/>
    <col min="20" max="21" width="9.85546875" customWidth="1"/>
    <col min="22" max="22" width="9.42578125" customWidth="1"/>
    <col min="23" max="23" width="11.140625" customWidth="1"/>
    <col min="24" max="24" width="10" customWidth="1"/>
    <col min="25" max="25" width="9.140625" customWidth="1"/>
    <col min="26" max="26" width="9.5703125" customWidth="1"/>
    <col min="27" max="27" width="12.7109375" customWidth="1"/>
  </cols>
  <sheetData>
    <row r="1" spans="1:31" ht="15.75" x14ac:dyDescent="0.2">
      <c r="A1" s="143" t="s">
        <v>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58"/>
      <c r="AC1" s="58"/>
      <c r="AD1" s="58"/>
      <c r="AE1" s="58"/>
    </row>
    <row r="2" spans="1:31" ht="15.75" x14ac:dyDescent="0.2">
      <c r="A2" s="143" t="s">
        <v>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58"/>
      <c r="AC2" s="58"/>
      <c r="AD2" s="58"/>
      <c r="AE2" s="58"/>
    </row>
    <row r="3" spans="1:31" ht="15.75" x14ac:dyDescent="0.2">
      <c r="A3" s="143" t="s">
        <v>114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58"/>
      <c r="AC3" s="58"/>
      <c r="AD3" s="58"/>
      <c r="AE3" s="58"/>
    </row>
    <row r="4" spans="1:31" ht="15.75" customHeight="1" x14ac:dyDescent="0.25">
      <c r="A4" s="161" t="s">
        <v>19</v>
      </c>
      <c r="B4" s="161"/>
      <c r="C4" s="162" t="s">
        <v>29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63"/>
      <c r="AC4" s="63"/>
      <c r="AD4" s="63"/>
      <c r="AE4" s="63"/>
    </row>
    <row r="5" spans="1:31" ht="15.75" customHeight="1" x14ac:dyDescent="0.25">
      <c r="A5" s="161" t="s">
        <v>20</v>
      </c>
      <c r="B5" s="161"/>
      <c r="C5" s="162" t="s">
        <v>27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63"/>
      <c r="AC5" s="63"/>
      <c r="AD5" s="63"/>
      <c r="AE5" s="63"/>
    </row>
    <row r="6" spans="1:31" ht="15.75" customHeight="1" x14ac:dyDescent="0.25">
      <c r="A6" s="161" t="s">
        <v>21</v>
      </c>
      <c r="B6" s="161"/>
      <c r="C6" s="162" t="s">
        <v>33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63"/>
      <c r="AC6" s="63"/>
      <c r="AD6" s="63"/>
      <c r="AE6" s="63"/>
    </row>
    <row r="7" spans="1:31" ht="15.75" customHeight="1" x14ac:dyDescent="0.25">
      <c r="A7" s="161" t="s">
        <v>22</v>
      </c>
      <c r="B7" s="161"/>
      <c r="C7" s="162" t="s">
        <v>103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63"/>
      <c r="AC7" s="63"/>
      <c r="AD7" s="63"/>
      <c r="AE7" s="63"/>
    </row>
    <row r="8" spans="1:31" ht="15.75" x14ac:dyDescent="0.25">
      <c r="A8" s="103"/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63"/>
      <c r="AC8" s="63"/>
      <c r="AD8" s="63"/>
      <c r="AE8" s="63"/>
    </row>
    <row r="9" spans="1:31" ht="15.75" x14ac:dyDescent="0.25">
      <c r="A9" s="174" t="s">
        <v>15</v>
      </c>
      <c r="B9" s="175" t="s">
        <v>44</v>
      </c>
      <c r="C9" s="175" t="s">
        <v>23</v>
      </c>
      <c r="D9" s="174" t="s">
        <v>0</v>
      </c>
      <c r="E9" s="176" t="s">
        <v>17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5" t="s">
        <v>10</v>
      </c>
      <c r="R9" s="175" t="s">
        <v>11</v>
      </c>
      <c r="S9" s="177" t="s">
        <v>12</v>
      </c>
      <c r="T9" s="177"/>
      <c r="U9" s="177"/>
      <c r="V9" s="177"/>
      <c r="W9" s="177"/>
      <c r="X9" s="177"/>
      <c r="Y9" s="177"/>
      <c r="Z9" s="177"/>
      <c r="AA9" s="177"/>
      <c r="AB9" s="63"/>
      <c r="AC9" s="63"/>
      <c r="AD9" s="63"/>
      <c r="AE9" s="63"/>
    </row>
    <row r="10" spans="1:31" ht="15.75" x14ac:dyDescent="0.25">
      <c r="A10" s="174"/>
      <c r="B10" s="175"/>
      <c r="C10" s="175"/>
      <c r="D10" s="174"/>
      <c r="E10" s="178" t="s">
        <v>1</v>
      </c>
      <c r="F10" s="178" t="s">
        <v>2</v>
      </c>
      <c r="G10" s="178" t="s">
        <v>3</v>
      </c>
      <c r="H10" s="178" t="s">
        <v>4</v>
      </c>
      <c r="I10" s="178" t="s">
        <v>3</v>
      </c>
      <c r="J10" s="178" t="s">
        <v>5</v>
      </c>
      <c r="K10" s="178" t="s">
        <v>5</v>
      </c>
      <c r="L10" s="178" t="s">
        <v>4</v>
      </c>
      <c r="M10" s="178" t="s">
        <v>6</v>
      </c>
      <c r="N10" s="178" t="s">
        <v>7</v>
      </c>
      <c r="O10" s="178" t="s">
        <v>8</v>
      </c>
      <c r="P10" s="178" t="s">
        <v>9</v>
      </c>
      <c r="Q10" s="175"/>
      <c r="R10" s="175"/>
      <c r="S10" s="179" t="s">
        <v>24</v>
      </c>
      <c r="T10" s="179" t="s">
        <v>18</v>
      </c>
      <c r="U10" s="179" t="s">
        <v>24</v>
      </c>
      <c r="V10" s="179" t="s">
        <v>18</v>
      </c>
      <c r="W10" s="179" t="s">
        <v>24</v>
      </c>
      <c r="X10" s="179" t="s">
        <v>18</v>
      </c>
      <c r="Y10" s="179" t="s">
        <v>24</v>
      </c>
      <c r="Z10" s="179" t="s">
        <v>18</v>
      </c>
      <c r="AA10" s="179" t="s">
        <v>13</v>
      </c>
      <c r="AB10" s="63"/>
      <c r="AC10" s="63"/>
      <c r="AD10" s="63"/>
      <c r="AE10" s="63"/>
    </row>
    <row r="11" spans="1:31" s="38" customFormat="1" ht="114" customHeight="1" x14ac:dyDescent="0.25">
      <c r="A11" s="83">
        <v>1</v>
      </c>
      <c r="B11" s="83" t="s">
        <v>66</v>
      </c>
      <c r="C11" s="96" t="s">
        <v>59</v>
      </c>
      <c r="D11" s="83" t="s">
        <v>65</v>
      </c>
      <c r="E11" s="83" t="s">
        <v>14</v>
      </c>
      <c r="F11" s="83" t="s">
        <v>14</v>
      </c>
      <c r="G11" s="83" t="s">
        <v>14</v>
      </c>
      <c r="H11" s="83" t="s">
        <v>14</v>
      </c>
      <c r="I11" s="83" t="s">
        <v>14</v>
      </c>
      <c r="J11" s="83"/>
      <c r="K11" s="83"/>
      <c r="L11" s="83"/>
      <c r="M11" s="83"/>
      <c r="N11" s="83"/>
      <c r="O11" s="83"/>
      <c r="P11" s="83"/>
      <c r="Q11" s="83" t="s">
        <v>74</v>
      </c>
      <c r="R11" s="83" t="s">
        <v>97</v>
      </c>
      <c r="S11" s="83" t="s">
        <v>98</v>
      </c>
      <c r="T11" s="72">
        <v>600</v>
      </c>
      <c r="U11" s="72" t="s">
        <v>25</v>
      </c>
      <c r="V11" s="72">
        <v>0</v>
      </c>
      <c r="W11" s="72" t="s">
        <v>75</v>
      </c>
      <c r="X11" s="72">
        <v>600</v>
      </c>
      <c r="Y11" s="72" t="s">
        <v>83</v>
      </c>
      <c r="Z11" s="72">
        <v>0</v>
      </c>
      <c r="AA11" s="72">
        <f>T11+V11+X11+Z11</f>
        <v>1200</v>
      </c>
      <c r="AB11" s="81"/>
      <c r="AC11" s="81"/>
      <c r="AD11" s="81"/>
      <c r="AE11" s="82"/>
    </row>
    <row r="12" spans="1:31" ht="78.75" x14ac:dyDescent="0.25">
      <c r="A12" s="83">
        <v>2</v>
      </c>
      <c r="B12" s="83" t="s">
        <v>99</v>
      </c>
      <c r="C12" s="96" t="s">
        <v>58</v>
      </c>
      <c r="D12" s="83" t="s">
        <v>67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 t="s">
        <v>74</v>
      </c>
      <c r="R12" s="83" t="s">
        <v>100</v>
      </c>
      <c r="S12" s="84" t="s">
        <v>98</v>
      </c>
      <c r="T12" s="72">
        <v>100</v>
      </c>
      <c r="U12" s="72" t="s">
        <v>25</v>
      </c>
      <c r="V12" s="98">
        <v>0</v>
      </c>
      <c r="W12" s="85" t="s">
        <v>75</v>
      </c>
      <c r="X12" s="85">
        <v>100</v>
      </c>
      <c r="Y12" s="83" t="s">
        <v>83</v>
      </c>
      <c r="Z12" s="98">
        <v>0</v>
      </c>
      <c r="AA12" s="72">
        <f>T12+V12+X12+Z12</f>
        <v>200</v>
      </c>
      <c r="AB12" s="63"/>
      <c r="AC12" s="63"/>
      <c r="AD12" s="63"/>
      <c r="AE12" s="63"/>
    </row>
    <row r="13" spans="1:31" ht="15.75" x14ac:dyDescent="0.25">
      <c r="A13" s="86"/>
      <c r="B13" s="87"/>
      <c r="C13" s="87"/>
      <c r="D13" s="87"/>
      <c r="E13" s="87"/>
      <c r="F13" s="87"/>
      <c r="G13" s="88"/>
      <c r="H13" s="88"/>
      <c r="I13" s="88"/>
      <c r="J13" s="88"/>
      <c r="K13" s="87"/>
      <c r="L13" s="87"/>
      <c r="M13" s="87"/>
      <c r="N13" s="87"/>
      <c r="O13" s="87"/>
      <c r="P13" s="87"/>
      <c r="Q13" s="88"/>
      <c r="R13" s="88"/>
      <c r="S13" s="88"/>
      <c r="T13" s="89">
        <f>SUM(T11:T12)</f>
        <v>700</v>
      </c>
      <c r="U13" s="89"/>
      <c r="V13" s="78">
        <f>SUM(V11:V12)</f>
        <v>0</v>
      </c>
      <c r="W13" s="90"/>
      <c r="X13" s="78">
        <f>SUM(X11:X12)</f>
        <v>700</v>
      </c>
      <c r="Y13" s="90"/>
      <c r="Z13" s="78">
        <f>SUM(Z11:Z12)</f>
        <v>0</v>
      </c>
      <c r="AA13" s="173">
        <f>SUM(AA11:AA12)</f>
        <v>1400</v>
      </c>
      <c r="AB13" s="63"/>
      <c r="AC13" s="63"/>
      <c r="AD13" s="63"/>
      <c r="AE13" s="63"/>
    </row>
    <row r="14" spans="1:31" ht="15.75" x14ac:dyDescent="0.25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  <c r="R14" s="93"/>
      <c r="S14" s="93"/>
      <c r="T14" s="94"/>
      <c r="U14" s="94"/>
      <c r="V14" s="97"/>
      <c r="W14" s="97"/>
      <c r="X14" s="97"/>
      <c r="Y14" s="97"/>
      <c r="Z14" s="97"/>
      <c r="AA14" s="95"/>
      <c r="AB14" s="63"/>
      <c r="AC14" s="63"/>
      <c r="AD14" s="63"/>
      <c r="AE14" s="63"/>
    </row>
  </sheetData>
  <mergeCells count="19">
    <mergeCell ref="R9:R10"/>
    <mergeCell ref="S9:AA9"/>
    <mergeCell ref="A9:A10"/>
    <mergeCell ref="B9:B10"/>
    <mergeCell ref="C9:C10"/>
    <mergeCell ref="D9:D10"/>
    <mergeCell ref="E9:P9"/>
    <mergeCell ref="Q9:Q10"/>
    <mergeCell ref="A5:B5"/>
    <mergeCell ref="A6:B6"/>
    <mergeCell ref="A7:B7"/>
    <mergeCell ref="C5:AA5"/>
    <mergeCell ref="C6:AA6"/>
    <mergeCell ref="C7:AA7"/>
    <mergeCell ref="A4:B4"/>
    <mergeCell ref="A3:AA3"/>
    <mergeCell ref="A2:AA2"/>
    <mergeCell ref="A1:AA1"/>
    <mergeCell ref="C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tabSelected="1" workbookViewId="0">
      <selection activeCell="D2" sqref="D2:I11"/>
    </sheetView>
  </sheetViews>
  <sheetFormatPr baseColWidth="10" defaultRowHeight="12.75" x14ac:dyDescent="0.2"/>
  <cols>
    <col min="1" max="1" width="44.85546875" bestFit="1" customWidth="1"/>
    <col min="2" max="2" width="17" customWidth="1"/>
    <col min="4" max="4" width="22.7109375" customWidth="1"/>
    <col min="5" max="5" width="15.5703125" customWidth="1"/>
    <col min="7" max="7" width="19.42578125" customWidth="1"/>
  </cols>
  <sheetData>
    <row r="1" spans="1:10" x14ac:dyDescent="0.2">
      <c r="A1" s="135"/>
      <c r="B1" s="135"/>
      <c r="C1" s="135"/>
      <c r="D1" s="135"/>
      <c r="E1" s="135"/>
      <c r="F1" s="135"/>
      <c r="G1" s="135"/>
      <c r="H1" s="135"/>
    </row>
    <row r="2" spans="1:10" x14ac:dyDescent="0.2">
      <c r="D2" s="140" t="s">
        <v>104</v>
      </c>
      <c r="E2" s="140"/>
      <c r="F2" s="140"/>
      <c r="G2" s="140"/>
      <c r="H2" s="140"/>
      <c r="I2" s="140"/>
    </row>
    <row r="3" spans="1:10" x14ac:dyDescent="0.2">
      <c r="D3" s="140" t="s">
        <v>76</v>
      </c>
      <c r="E3" s="140"/>
      <c r="F3" s="140"/>
      <c r="G3" s="140"/>
      <c r="H3" s="140"/>
      <c r="I3" s="140"/>
    </row>
    <row r="4" spans="1:10" x14ac:dyDescent="0.2">
      <c r="D4" s="140" t="s">
        <v>113</v>
      </c>
      <c r="E4" s="140"/>
      <c r="F4" s="140"/>
      <c r="G4" s="140"/>
      <c r="H4" s="140"/>
      <c r="I4" s="140"/>
      <c r="J4" s="1"/>
    </row>
    <row r="5" spans="1:10" ht="15.6" customHeight="1" x14ac:dyDescent="0.2">
      <c r="A5" s="136"/>
      <c r="B5" s="137"/>
      <c r="D5" s="141" t="s">
        <v>105</v>
      </c>
      <c r="E5" s="141" t="s">
        <v>35</v>
      </c>
      <c r="F5" s="141" t="s">
        <v>25</v>
      </c>
      <c r="G5" s="141" t="s">
        <v>106</v>
      </c>
      <c r="H5" s="141" t="s">
        <v>107</v>
      </c>
      <c r="I5" s="141" t="s">
        <v>13</v>
      </c>
      <c r="J5" s="28"/>
    </row>
    <row r="6" spans="1:10" ht="15.75" x14ac:dyDescent="0.2">
      <c r="A6" s="136"/>
      <c r="B6" s="137"/>
      <c r="D6" s="142"/>
      <c r="E6" s="142" t="s">
        <v>108</v>
      </c>
      <c r="F6" s="142" t="s">
        <v>108</v>
      </c>
      <c r="G6" s="142" t="s">
        <v>108</v>
      </c>
      <c r="H6" s="142" t="s">
        <v>109</v>
      </c>
      <c r="I6" s="142" t="s">
        <v>109</v>
      </c>
      <c r="J6" s="1"/>
    </row>
    <row r="7" spans="1:10" ht="15.75" x14ac:dyDescent="0.2">
      <c r="A7" s="136"/>
      <c r="B7" s="137"/>
      <c r="D7" s="25" t="s">
        <v>110</v>
      </c>
      <c r="E7" s="25">
        <v>7350</v>
      </c>
      <c r="F7" s="25">
        <v>2810</v>
      </c>
      <c r="G7" s="25">
        <v>5000</v>
      </c>
      <c r="H7" s="25">
        <v>0</v>
      </c>
      <c r="I7" s="142">
        <f>E7+F7+G7+H7</f>
        <v>15160</v>
      </c>
    </row>
    <row r="8" spans="1:10" ht="15.75" x14ac:dyDescent="0.2">
      <c r="A8" s="136"/>
      <c r="B8" s="137"/>
      <c r="D8" s="25" t="s">
        <v>26</v>
      </c>
      <c r="E8" s="25">
        <v>0</v>
      </c>
      <c r="F8" s="25">
        <v>0</v>
      </c>
      <c r="G8" s="25">
        <v>0</v>
      </c>
      <c r="H8" s="25">
        <v>4800</v>
      </c>
      <c r="I8" s="142">
        <f>E8+F8+G8+H8</f>
        <v>4800</v>
      </c>
    </row>
    <row r="9" spans="1:10" ht="15.75" x14ac:dyDescent="0.2">
      <c r="A9" s="49"/>
      <c r="B9" s="137"/>
      <c r="D9" s="25" t="s">
        <v>111</v>
      </c>
      <c r="E9" s="25">
        <v>400</v>
      </c>
      <c r="F9" s="25">
        <v>3500</v>
      </c>
      <c r="G9" s="25">
        <v>400</v>
      </c>
      <c r="H9" s="25">
        <f>'[1]Presupuesto 1017'!L65</f>
        <v>0</v>
      </c>
      <c r="I9" s="142">
        <f>E9+F9+G9+H9</f>
        <v>4300</v>
      </c>
    </row>
    <row r="10" spans="1:10" x14ac:dyDescent="0.2">
      <c r="D10" s="26" t="s">
        <v>112</v>
      </c>
      <c r="E10" s="25">
        <v>700</v>
      </c>
      <c r="F10" s="25">
        <v>500</v>
      </c>
      <c r="G10" s="25">
        <v>700</v>
      </c>
      <c r="H10" s="25">
        <v>0</v>
      </c>
      <c r="I10" s="142">
        <f>SUM(E10+F10+G10)</f>
        <v>1900</v>
      </c>
    </row>
    <row r="11" spans="1:10" x14ac:dyDescent="0.2">
      <c r="D11" s="142" t="s">
        <v>36</v>
      </c>
      <c r="E11" s="25"/>
      <c r="F11" s="25"/>
      <c r="G11" s="25"/>
      <c r="H11" s="25"/>
      <c r="I11" s="142">
        <f>I7+I8+I9+I10</f>
        <v>26160</v>
      </c>
    </row>
    <row r="17" spans="4:5" x14ac:dyDescent="0.2">
      <c r="D17" s="138"/>
    </row>
    <row r="19" spans="4:5" x14ac:dyDescent="0.2">
      <c r="E19" s="139"/>
    </row>
  </sheetData>
  <mergeCells count="4">
    <mergeCell ref="A1:H1"/>
    <mergeCell ref="D2:I2"/>
    <mergeCell ref="D3:I3"/>
    <mergeCell ref="D4:I4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Proteccion y control</vt:lpstr>
      <vt:lpstr>Investigacion y Monitoreo</vt:lpstr>
      <vt:lpstr>Uso Público</vt:lpstr>
      <vt:lpstr>Manejo De Recursos</vt:lpstr>
      <vt:lpstr>RESUMEN PRESUPUESTO 2018</vt:lpstr>
      <vt:lpstr>'Investigacion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Oficina Forestal</cp:lastModifiedBy>
  <cp:lastPrinted>2018-03-01T16:16:15Z</cp:lastPrinted>
  <dcterms:created xsi:type="dcterms:W3CDTF">2001-01-15T17:49:33Z</dcterms:created>
  <dcterms:modified xsi:type="dcterms:W3CDTF">2018-08-30T21:04:53Z</dcterms:modified>
</cp:coreProperties>
</file>