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w08\Documents\CONAP 2019\POAs 2020\POA Häk Yahx Luúm 2020\"/>
    </mc:Choice>
  </mc:AlternateContent>
  <xr:revisionPtr revIDLastSave="0" documentId="13_ncr:1_{9DE270AD-97FD-48B5-ADF7-A36D5B081CB5}" xr6:coauthVersionLast="43" xr6:coauthVersionMax="43" xr10:uidLastSave="{00000000-0000-0000-0000-000000000000}"/>
  <bookViews>
    <workbookView xWindow="-120" yWindow="-120" windowWidth="20730" windowHeight="11760" tabRatio="786" xr2:uid="{00000000-000D-0000-FFFF-FFFF00000000}"/>
  </bookViews>
  <sheets>
    <sheet name="Proteccion y control" sheetId="1" r:id="rId1"/>
    <sheet name="Manejo de Recursos" sheetId="13" r:id="rId2"/>
    <sheet name="Uso Público" sheetId="14" r:id="rId3"/>
    <sheet name="Administracion" sheetId="17" r:id="rId4"/>
    <sheet name="Ordenamiento Territorial" sheetId="18" r:id="rId5"/>
    <sheet name="RESUMEN PRESUPUESTO 2020" sheetId="16" r:id="rId6"/>
  </sheets>
  <definedNames>
    <definedName name="_xlnm.Print_Area" localSheetId="0">'Proteccion y control'!$A$1:$X$18</definedName>
  </definedNames>
  <calcPr calcId="181029"/>
</workbook>
</file>

<file path=xl/calcChain.xml><?xml version="1.0" encoding="utf-8"?>
<calcChain xmlns="http://schemas.openxmlformats.org/spreadsheetml/2006/main">
  <c r="E10" i="16" l="1"/>
  <c r="E12" i="16" l="1"/>
  <c r="W27" i="14"/>
  <c r="W14" i="17"/>
  <c r="W13" i="17"/>
  <c r="W14" i="14"/>
  <c r="W13" i="14"/>
  <c r="W17" i="1"/>
  <c r="W16" i="1"/>
  <c r="W15" i="1"/>
  <c r="W14" i="1"/>
  <c r="W13" i="1"/>
  <c r="W26" i="14" l="1"/>
  <c r="W13" i="18" l="1"/>
  <c r="W14" i="18" s="1"/>
  <c r="E13" i="16" s="1"/>
  <c r="W15" i="17" l="1"/>
  <c r="E14" i="16" s="1"/>
  <c r="W25" i="14"/>
  <c r="W14" i="13"/>
  <c r="W15" i="13"/>
  <c r="W13" i="13"/>
  <c r="W18" i="1" l="1"/>
  <c r="W15" i="14"/>
  <c r="W16" i="13"/>
  <c r="E11" i="16" s="1"/>
  <c r="E15" i="16" l="1"/>
</calcChain>
</file>

<file path=xl/sharedStrings.xml><?xml version="1.0" encoding="utf-8"?>
<sst xmlns="http://schemas.openxmlformats.org/spreadsheetml/2006/main" count="365" uniqueCount="128">
  <si>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</si>
  <si>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</si>
  <si>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</si>
  <si>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</si>
  <si>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</si>
  <si>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</si>
  <si>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</si>
  <si>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</si>
  <si>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</si>
  <si>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</si>
  <si>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</si>
  <si>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</si>
  <si>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</si>
  <si>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</si>
  <si>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</si>
  <si>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</si>
  <si>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</si>
  <si>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</si>
  <si>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</si>
  <si>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1.1.1</t>
  </si>
  <si>
    <t>1.1.2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</si>
  <si>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</si>
  <si>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</si>
  <si>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</si>
  <si>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</si>
  <si>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</si>
  <si>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</si>
  <si>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</si>
  <si>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1.1.3</t>
  </si>
  <si>
    <t>Área Protegida</t>
  </si>
  <si>
    <t>CONAP</t>
  </si>
  <si>
    <t>Uso Público</t>
  </si>
  <si>
    <t>Lista de participantes, fotografías e informes</t>
  </si>
  <si>
    <t>3. Programa: Protección y control</t>
  </si>
  <si>
    <t>Código de Donante</t>
  </si>
  <si>
    <t>1. Línea de acción: Conservación del área protegida y su biodiversidad.</t>
  </si>
  <si>
    <t>Conservación del Área Protegida y su Biodiversidad</t>
  </si>
  <si>
    <t>Que el Área Protegida pueda ser conocida en el ámbito local, regional y nacional</t>
  </si>
  <si>
    <t>2. Línea de acción: Conservación del área protegida y su biodiversidad</t>
  </si>
  <si>
    <t>Respon-sable</t>
  </si>
  <si>
    <t>Reserva Natural Privada ¨Häk Yaxh Luúm"</t>
  </si>
  <si>
    <t>Escuelas cercanas al AP</t>
  </si>
  <si>
    <t>Junta Directiva Awun Te, CONAP y autoridades locales</t>
  </si>
  <si>
    <t>Comunidades de Yalambojoch</t>
  </si>
  <si>
    <t>Fotografias y listados de personas que realizaron las rondas.</t>
  </si>
  <si>
    <t>Educación Ambiental</t>
  </si>
  <si>
    <t>Turismo Sostenible</t>
  </si>
  <si>
    <t>fotografias e informe de construcción</t>
  </si>
  <si>
    <t>PROGRAMA DE CONTROL Y VIGILANCIA</t>
  </si>
  <si>
    <t>PROGRAMA DE USO PUBLICO</t>
  </si>
  <si>
    <t>Junta Directiva Awun Te, CONAP</t>
  </si>
  <si>
    <t>Junta Directiva</t>
  </si>
  <si>
    <t>Objetivo 1.  Implementación de un Programa de Educación Ambiental No Formal a los pobladores de las comunidades de Influencia al Área Protegida</t>
  </si>
  <si>
    <t>Resultado 1. Lograr realizar acciones puntuales para la prevencion y control de incendios forestales</t>
  </si>
  <si>
    <t>Alcalde Auxiliar, Junta Directiva Awun Te, asociados, guarda recursos de CONAP</t>
  </si>
  <si>
    <t>Asociados</t>
  </si>
  <si>
    <t>Autoridades locales Guarda recursos (cocodes)</t>
  </si>
  <si>
    <t>Alcalde Auxiliar</t>
  </si>
  <si>
    <t>3. Sub programa: Manejo Forestal</t>
  </si>
  <si>
    <t>Resultado Esperado 2,018</t>
  </si>
  <si>
    <t>Lograr realizar el raleo de la plantacion de Ciprés que se tiene dentro del área para el mejoramiento y condiciones naturales del ecosistema presente en la Reserva Natural Privada</t>
  </si>
  <si>
    <t>Plan de Manejo Aprobado</t>
  </si>
  <si>
    <t>2. Programa: Manejo de Recursos Naturales</t>
  </si>
  <si>
    <t>Mantenimiento del vivero forestal</t>
  </si>
  <si>
    <t>Producir especies nativas forestales dentro del vivero de la comunidad.</t>
  </si>
  <si>
    <t>Junta Directiva y socios</t>
  </si>
  <si>
    <t>fotografias del vivero</t>
  </si>
  <si>
    <t>socios</t>
  </si>
  <si>
    <t>Tecnico del SIGAP-Enlace Municipal</t>
  </si>
  <si>
    <t>CONAP, Asociación de Awun Te</t>
  </si>
  <si>
    <t>MANEJO DE RECURSOS NATURALES</t>
  </si>
  <si>
    <t>Junta directiva y autoridades locales</t>
  </si>
  <si>
    <t>Junta directiva</t>
  </si>
  <si>
    <t>Resultados 2. dejar  capacidad istalada en los integrantes de la   Junta Directiva y sus asociados atraves de  capacitaciones  sobre prevención y control de incendios forestales formanda una brigada contra incendios forestales</t>
  </si>
  <si>
    <t xml:space="preserve">Resultadao 3. Cuantificacion del area dañada por actividades antropicas ilicitas dentro del area </t>
  </si>
  <si>
    <t xml:space="preserve">fotos, listado de participantes, Diplomas de reconocimineto </t>
  </si>
  <si>
    <t>Contribuir a la conservacion de especies forestales nativas atraves de la produccion y comercializacion de estas epecies.</t>
  </si>
  <si>
    <t>4. Resultado esperado: Brindarle el manejo forestal a la  plantación forestal del área protegida mejorando la calidad de los individuos de la plantacion.</t>
  </si>
  <si>
    <t>sensibilizar y concientizar a los  pobladores y visitantes al AP, sobre la importancia de los recursos naturales</t>
  </si>
  <si>
    <t xml:space="preserve">concientixar y sensibilizar al ente que admin istra el area protegida haciendo enfasis en la importancia de conservar el area e implementar actividades para su conservacion </t>
  </si>
  <si>
    <t>Sensibilizar a la poblacion  joven  sobre la importnacia de la conservación de la diversidad biologica.</t>
  </si>
  <si>
    <t>Resultado 1.1. mejorar la calidad areas turisticas dentro del area protegida</t>
  </si>
  <si>
    <t>4. Sub programas: Administracion</t>
  </si>
  <si>
    <t>5. Resultado esperado:Realizar los procesos administrativos del area protegida de una manera eficieente.</t>
  </si>
  <si>
    <t xml:space="preserve">Resultado 1. lograr tener un equipo con la ccapacidad istalada e insumisos basicos para la administracion del area protegida </t>
  </si>
  <si>
    <t xml:space="preserve">Oficina de la asociacion </t>
  </si>
  <si>
    <t>X</t>
  </si>
  <si>
    <t xml:space="preserve">Acta sobre el evento ejecutado </t>
  </si>
  <si>
    <t>3. Programa:Ordenamiento territorial</t>
  </si>
  <si>
    <t xml:space="preserve">4. Sub programas: tenecia de la tierrra </t>
  </si>
  <si>
    <t>5. Resultado esperado: Delimitar el area por monjones notables par evitar cobflicos de tierras.</t>
  </si>
  <si>
    <t>Resultado 1. Etablecimiento de cmonjones notables</t>
  </si>
  <si>
    <t>Junta Directiva Awun Te, y asociados</t>
  </si>
  <si>
    <t>Objetivo 1.  mejorar la calidad areas turisticas dentro del area protegid</t>
  </si>
  <si>
    <t>PROGRAMA DE ADMINISTRACION</t>
  </si>
  <si>
    <t>Objetivo. Obetener un equipo competente en que ejecute la administracion de los recusros del area de una forma eficinete y eficaz.</t>
  </si>
  <si>
    <t>PROGRAMA DE ORDENAMIENTO TERRITORIAL</t>
  </si>
  <si>
    <t xml:space="preserve">Cronograma aprobado por la directiva de la asociacion </t>
  </si>
  <si>
    <t>PLAN OPERATIVO ANUAL 2020</t>
  </si>
  <si>
    <t>Resultado Esperado 2,020</t>
  </si>
  <si>
    <t>Elaborar un cronograma para realizar patrullajes de control y vigilancia dentro del area protegida</t>
  </si>
  <si>
    <t>Mantenimiento de ronda corta fuego en limites susceptibles a incendios forestales</t>
  </si>
  <si>
    <t>Monitoreo de actividades ilicitas dentro del área mediante patrullajes de control y vigilancia</t>
  </si>
  <si>
    <t xml:space="preserve">Capacitar a comunitarios y Junta Directiva Awun te sobre Áreas Protegidas, prevencion y control de incendios forestales y ecoturismo </t>
  </si>
  <si>
    <t>Boleta de patrullajes de control y vigilancia, fotografías</t>
  </si>
  <si>
    <t>Documento</t>
  </si>
  <si>
    <t>Socialización del plan de manejo de raleo a los asociados y gestión para ejecución de dicho plan</t>
  </si>
  <si>
    <t>Área protegida</t>
  </si>
  <si>
    <t>Mantenimiento de las instalaciones ecoturisticas que se encuentran dentro del área</t>
  </si>
  <si>
    <t>Limpieza de la carretera que atraviesa el área protegida</t>
  </si>
  <si>
    <t>Junta Directiva, Comunidad</t>
  </si>
  <si>
    <t>Fotografías</t>
  </si>
  <si>
    <t>Gestión de equipo complementario para la adminstración del área protegida (GPS, Vinoculares, Guantes, entre otros)</t>
  </si>
  <si>
    <t xml:space="preserve">Solicitud </t>
  </si>
  <si>
    <t>Concientizar a la Junta Directiva sobre la Ley de Áreas Protegidas e importancia del manejo del área protegida</t>
  </si>
  <si>
    <t xml:space="preserve">Construcción de monjones de cemento en las esquinas del area protegida </t>
  </si>
  <si>
    <t>PLAN OPERATIVO ANUAL  2020</t>
  </si>
  <si>
    <t>Objetivo.Colocaciond de monjone notables en los limites del area protegida para definir los limites de forma clara y evitar conflictos de tierrras</t>
  </si>
  <si>
    <t>PRESUPUESTO DEL PLAN OPERATIVO ANUAL 2020</t>
  </si>
  <si>
    <t>1. Línea de acción: Conservación del área protegida y su biodiversidad</t>
  </si>
  <si>
    <t>2. Programa: Protección y control</t>
  </si>
  <si>
    <r>
      <t xml:space="preserve">3. Sub programas: </t>
    </r>
    <r>
      <rPr>
        <b/>
        <u/>
        <sz val="10"/>
        <rFont val="Arial"/>
        <family val="2"/>
      </rPr>
      <t>Prevención, Control y Vigilancia</t>
    </r>
  </si>
  <si>
    <t>4. Resultado esperado: Conservar los recursos naturales del área a través de actividades de manejo y monitoreo con la participación de comunitarios.</t>
  </si>
  <si>
    <t>Objetivo. Crear  un ambiente de seguridad para los recursos naturales presentes en el area protegida, de esta forma asegurar la conservacion de la  diversidad biológica.</t>
  </si>
  <si>
    <t>Actualización del plan de prevención y control de incendios forestales para el área protegida</t>
  </si>
  <si>
    <t>Un taller de capacitación sobre guarda recursos a la asociación de Awum Te</t>
  </si>
  <si>
    <t>Un evento sobre el día de la biodiversidad dirigida a los estudiantes de la comunidade de Yalambojoch</t>
  </si>
  <si>
    <t>Código del Donante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</si>
</sst>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&quot;Q&quot;#,##0.00"/>
  </numFmts>
  <fonts count="2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b/>
      <sz val="10"/>
      <color rgb="FF0070C0"/>
      <name val="Arial"/>
      <family val="2"/>
    </font>
    <font>
      <sz val="9"/>
      <color rgb="FF0070C0"/>
      <name val="Arial"/>
      <family val="2"/>
    </font>
    <font>
      <sz val="10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223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vertical="justify"/>
    </xf>
    <xf numFmtId="0" fontId="20" fillId="0" borderId="0" xfId="0" applyFont="1"/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Border="1"/>
    <xf numFmtId="0" fontId="20" fillId="0" borderId="0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justify"/>
    </xf>
    <xf numFmtId="0" fontId="20" fillId="0" borderId="0" xfId="0" applyFont="1" applyAlignment="1">
      <alignment horizontal="left" vertical="justify"/>
    </xf>
    <xf numFmtId="164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justify"/>
    </xf>
    <xf numFmtId="0" fontId="14" fillId="0" borderId="0" xfId="0" applyFont="1" applyBorder="1" applyAlignment="1">
      <alignment horizontal="center" vertical="top"/>
    </xf>
    <xf numFmtId="0" fontId="1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justify"/>
    </xf>
    <xf numFmtId="0" fontId="19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13" fillId="0" borderId="0" xfId="0" applyFont="1" applyAlignment="1">
      <alignment vertical="justify"/>
    </xf>
    <xf numFmtId="0" fontId="7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16" fillId="4" borderId="7" xfId="0" applyNumberFormat="1" applyFont="1" applyFill="1" applyBorder="1" applyAlignment="1">
      <alignment vertical="top" wrapText="1"/>
    </xf>
    <xf numFmtId="0" fontId="16" fillId="4" borderId="7" xfId="0" applyFont="1" applyFill="1" applyBorder="1" applyAlignment="1">
      <alignment horizontal="center" vertical="top"/>
    </xf>
    <xf numFmtId="49" fontId="16" fillId="0" borderId="7" xfId="0" applyNumberFormat="1" applyFont="1" applyFill="1" applyBorder="1" applyAlignment="1">
      <alignment horizontal="left" vertical="top" wrapText="1"/>
    </xf>
    <xf numFmtId="49" fontId="16" fillId="0" borderId="7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0" fontId="16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1" fillId="0" borderId="8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top"/>
    </xf>
    <xf numFmtId="0" fontId="24" fillId="0" borderId="7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left" vertical="top" wrapText="1"/>
    </xf>
    <xf numFmtId="164" fontId="24" fillId="0" borderId="7" xfId="0" applyNumberFormat="1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/>
    </xf>
    <xf numFmtId="0" fontId="16" fillId="4" borderId="7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center" wrapText="1"/>
    </xf>
    <xf numFmtId="49" fontId="24" fillId="0" borderId="14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6" fillId="4" borderId="8" xfId="0" applyNumberFormat="1" applyFont="1" applyFill="1" applyBorder="1" applyAlignment="1">
      <alignment vertical="top" wrapText="1"/>
    </xf>
    <xf numFmtId="0" fontId="17" fillId="4" borderId="8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top"/>
    </xf>
    <xf numFmtId="0" fontId="24" fillId="0" borderId="9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justify"/>
    </xf>
    <xf numFmtId="0" fontId="6" fillId="0" borderId="1" xfId="0" applyFont="1" applyBorder="1" applyAlignment="1">
      <alignment vertical="justify"/>
    </xf>
    <xf numFmtId="0" fontId="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center" vertical="top"/>
    </xf>
    <xf numFmtId="49" fontId="16" fillId="0" borderId="7" xfId="0" applyNumberFormat="1" applyFont="1" applyFill="1" applyBorder="1" applyAlignment="1">
      <alignment horizontal="center" vertical="center" wrapText="1"/>
    </xf>
    <xf numFmtId="165" fontId="24" fillId="0" borderId="7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top" wrapText="1"/>
    </xf>
    <xf numFmtId="165" fontId="24" fillId="0" borderId="1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6" fillId="4" borderId="7" xfId="0" applyFont="1" applyFill="1" applyBorder="1" applyAlignment="1">
      <alignment horizontal="center" vertical="top"/>
    </xf>
    <xf numFmtId="49" fontId="16" fillId="4" borderId="7" xfId="0" applyNumberFormat="1" applyFont="1" applyFill="1" applyBorder="1" applyAlignment="1">
      <alignment horizontal="center" vertical="top" wrapText="1"/>
    </xf>
    <xf numFmtId="49" fontId="17" fillId="4" borderId="7" xfId="0" applyNumberFormat="1" applyFont="1" applyFill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" fillId="0" borderId="0" xfId="0" applyFont="1" applyAlignment="1">
      <alignment horizontal="justify" vertical="top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/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4" fillId="3" borderId="1" xfId="0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top" wrapText="1"/>
    </xf>
    <xf numFmtId="49" fontId="16" fillId="4" borderId="8" xfId="0" applyNumberFormat="1" applyFont="1" applyFill="1" applyBorder="1" applyAlignment="1">
      <alignment horizontal="center" vertical="top" wrapText="1"/>
    </xf>
    <xf numFmtId="49" fontId="17" fillId="4" borderId="8" xfId="0" applyNumberFormat="1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horizontal="center" vertical="top"/>
    </xf>
    <xf numFmtId="164" fontId="16" fillId="0" borderId="9" xfId="0" applyNumberFormat="1" applyFont="1" applyFill="1" applyBorder="1" applyAlignment="1">
      <alignment horizontal="center" vertical="center"/>
    </xf>
    <xf numFmtId="0" fontId="4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RESUMEN DE PRESUPUESTO POA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'RESUMEN PRESUPUESTO 2020'!$D$10:$D$14</c:f>
              <c:strCache>
                <c:ptCount val="5"/>
                <c:pt idx="0">
                  <c:v>PROGRAMA DE CONTROL Y VIGILANCIA</c:v>
                </c:pt>
                <c:pt idx="1">
                  <c:v>MANEJO DE RECURSOS NATURALES</c:v>
                </c:pt>
                <c:pt idx="2">
                  <c:v>PROGRAMA DE USO PUBLICO</c:v>
                </c:pt>
                <c:pt idx="3">
                  <c:v>PROGRAMA DE ORDENAMIENTO TERRITORIAL</c:v>
                </c:pt>
                <c:pt idx="4">
                  <c:v>PROGRAMA DE ADMINISTRACION</c:v>
                </c:pt>
              </c:strCache>
            </c:strRef>
          </c:cat>
          <c:val>
            <c:numRef>
              <c:f>'RESUMEN PRESUPUESTO 2020'!$E$10:$E$14</c:f>
              <c:numCache>
                <c:formatCode>"Q"#,##0.00</c:formatCode>
                <c:ptCount val="5"/>
                <c:pt idx="0">
                  <c:v>8200</c:v>
                </c:pt>
                <c:pt idx="1">
                  <c:v>22400</c:v>
                </c:pt>
                <c:pt idx="2">
                  <c:v>11550</c:v>
                </c:pt>
                <c:pt idx="3">
                  <c:v>1100</c:v>
                </c:pt>
                <c:pt idx="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F-4BE5-B405-61815754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3591688"/>
        <c:axId val="463593984"/>
        <c:axId val="0"/>
      </c:bar3DChart>
      <c:catAx>
        <c:axId val="46359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3593984"/>
        <c:crosses val="autoZero"/>
        <c:auto val="1"/>
        <c:lblAlgn val="ctr"/>
        <c:lblOffset val="100"/>
        <c:noMultiLvlLbl val="0"/>
      </c:catAx>
      <c:valAx>
        <c:axId val="4635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Q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359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159203</xdr:colOff>
      <xdr:row>17</xdr:row>
      <xdr:rowOff>74840</xdr:rowOff>
    </xdr:from>
    <xdr:to>
      <xdr:col>5</xdr:col>
      <xdr:colOff>68036</xdr:colOff>
      <xdr:row>40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5EEFD7-88B8-44B6-83EB-7EA4646AE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1"/>
  <sheetViews>
    <sheetView tabSelected="1" view="pageBreakPreview" zoomScale="60" zoomScaleNormal="100" workbookViewId="0">
      <selection activeCell="C13" sqref="C13:C15"/>
    </sheetView>
  </sheetViews>
  <sheetFormatPr baseColWidth="10" defaultRowHeight="12.75" x14ac:dyDescent="0.2"/>
  <cols>
    <col min="1" max="1" width="5.28515625" customWidth="1"/>
    <col min="2" max="2" width="21" customWidth="1"/>
    <col min="3" max="3" width="11.7109375" customWidth="1"/>
    <col min="4" max="4" width="16.855468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3.7109375" customWidth="1"/>
    <col min="18" max="18" width="11.5703125" customWidth="1"/>
    <col min="19" max="19" width="10.5703125" customWidth="1"/>
    <col min="20" max="20" width="9.28515625" customWidth="1"/>
    <col min="21" max="21" width="9.7109375" customWidth="1"/>
    <col min="22" max="22" width="10" customWidth="1"/>
    <col min="23" max="23" width="14" customWidth="1"/>
  </cols>
  <sheetData>
    <row r="1" spans="1:24" s="2" customFormat="1" ht="15.75" x14ac:dyDescent="0.25">
      <c r="A1" s="178" t="s">
        <v>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4" s="2" customFormat="1" ht="15.75" x14ac:dyDescent="0.25">
      <c r="A2" s="178" t="s">
        <v>98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4" s="2" customFormat="1" ht="15.75" customHeight="1" x14ac:dyDescent="0.25">
      <c r="A3" s="178" t="s">
        <v>40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4" s="2" customFormat="1" ht="15.75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4" x14ac:dyDescent="0.2">
      <c r="A5" s="33" t="s">
        <v>119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8"/>
    </row>
    <row r="6" spans="1:24" x14ac:dyDescent="0.2">
      <c r="A6" s="33" t="s">
        <v>120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8"/>
    </row>
    <row r="7" spans="1:24" x14ac:dyDescent="0.2">
      <c r="A7" s="33" t="s">
        <v>121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8"/>
    </row>
    <row r="8" spans="1:24" x14ac:dyDescent="0.2">
      <c r="A8" s="33" t="s">
        <v>122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8"/>
    </row>
    <row r="9" spans="1:24" ht="7.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8"/>
    </row>
    <row r="10" spans="1:24" s="3" customFormat="1" ht="18" customHeight="1" x14ac:dyDescent="0.2">
      <c r="A10" s="186" t="s">
        <v>15</v>
      </c>
      <c r="B10" s="180" t="s">
        <v>99</v>
      </c>
      <c r="C10" s="181" t="s">
        <v>26</v>
      </c>
      <c r="D10" s="179" t="s">
        <v>0</v>
      </c>
      <c r="E10" s="180" t="s">
        <v>17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 t="s">
        <v>10</v>
      </c>
      <c r="R10" s="180" t="s">
        <v>11</v>
      </c>
      <c r="S10" s="179" t="s">
        <v>12</v>
      </c>
      <c r="T10" s="179"/>
      <c r="U10" s="179"/>
      <c r="V10" s="179"/>
      <c r="W10" s="179"/>
    </row>
    <row r="11" spans="1:24" s="4" customFormat="1" ht="36.75" customHeight="1" x14ac:dyDescent="0.2">
      <c r="A11" s="186"/>
      <c r="B11" s="180"/>
      <c r="C11" s="181"/>
      <c r="D11" s="179"/>
      <c r="E11" s="54" t="s">
        <v>1</v>
      </c>
      <c r="F11" s="54" t="s">
        <v>2</v>
      </c>
      <c r="G11" s="54" t="s">
        <v>3</v>
      </c>
      <c r="H11" s="54" t="s">
        <v>4</v>
      </c>
      <c r="I11" s="54" t="s">
        <v>3</v>
      </c>
      <c r="J11" s="54" t="s">
        <v>5</v>
      </c>
      <c r="K11" s="54" t="s">
        <v>5</v>
      </c>
      <c r="L11" s="54" t="s">
        <v>4</v>
      </c>
      <c r="M11" s="54" t="s">
        <v>6</v>
      </c>
      <c r="N11" s="54" t="s">
        <v>7</v>
      </c>
      <c r="O11" s="54" t="s">
        <v>8</v>
      </c>
      <c r="P11" s="54" t="s">
        <v>9</v>
      </c>
      <c r="Q11" s="180"/>
      <c r="R11" s="180"/>
      <c r="S11" s="63" t="s">
        <v>34</v>
      </c>
      <c r="T11" s="97" t="s">
        <v>18</v>
      </c>
      <c r="U11" s="61" t="s">
        <v>34</v>
      </c>
      <c r="V11" s="154" t="s">
        <v>18</v>
      </c>
      <c r="W11" s="168" t="s">
        <v>13</v>
      </c>
    </row>
    <row r="12" spans="1:24" s="4" customFormat="1" ht="42" customHeight="1" x14ac:dyDescent="0.2">
      <c r="A12" s="100">
        <v>1.1000000000000001</v>
      </c>
      <c r="B12" s="185" t="s">
        <v>123</v>
      </c>
      <c r="C12" s="185"/>
      <c r="D12" s="18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128"/>
      <c r="R12" s="57"/>
      <c r="S12" s="58"/>
      <c r="T12" s="58"/>
      <c r="U12" s="58"/>
      <c r="V12" s="220"/>
      <c r="W12" s="222"/>
      <c r="X12" s="219"/>
    </row>
    <row r="13" spans="1:24" s="4" customFormat="1" ht="76.5" x14ac:dyDescent="0.2">
      <c r="A13" s="182" t="s">
        <v>19</v>
      </c>
      <c r="B13" s="182" t="s">
        <v>53</v>
      </c>
      <c r="C13" s="182" t="s">
        <v>29</v>
      </c>
      <c r="D13" s="99" t="s">
        <v>124</v>
      </c>
      <c r="E13" s="169" t="s">
        <v>86</v>
      </c>
      <c r="F13" s="169" t="s">
        <v>86</v>
      </c>
      <c r="G13" s="169" t="s">
        <v>86</v>
      </c>
      <c r="H13" s="56"/>
      <c r="I13" s="56"/>
      <c r="J13" s="56"/>
      <c r="K13" s="56"/>
      <c r="L13" s="56"/>
      <c r="M13" s="56"/>
      <c r="N13" s="56"/>
      <c r="O13" s="56"/>
      <c r="P13" s="126"/>
      <c r="Q13" s="129" t="s">
        <v>50</v>
      </c>
      <c r="R13" s="130" t="s">
        <v>105</v>
      </c>
      <c r="S13" s="132" t="s">
        <v>51</v>
      </c>
      <c r="T13" s="102">
        <v>250</v>
      </c>
      <c r="U13" s="118" t="s">
        <v>30</v>
      </c>
      <c r="V13" s="170">
        <v>750</v>
      </c>
      <c r="W13" s="221">
        <f>T13+V13</f>
        <v>1000</v>
      </c>
    </row>
    <row r="14" spans="1:24" s="4" customFormat="1" ht="81.75" customHeight="1" x14ac:dyDescent="0.2">
      <c r="A14" s="183"/>
      <c r="B14" s="183"/>
      <c r="C14" s="183"/>
      <c r="D14" s="99" t="s">
        <v>100</v>
      </c>
      <c r="E14" s="173" t="s">
        <v>86</v>
      </c>
      <c r="F14" s="173" t="s">
        <v>86</v>
      </c>
      <c r="G14" s="173" t="s">
        <v>86</v>
      </c>
      <c r="H14" s="56"/>
      <c r="I14" s="56"/>
      <c r="J14" s="56"/>
      <c r="K14" s="56"/>
      <c r="L14" s="56"/>
      <c r="M14" s="56"/>
      <c r="N14" s="56"/>
      <c r="O14" s="56"/>
      <c r="P14" s="126"/>
      <c r="Q14" s="129" t="s">
        <v>50</v>
      </c>
      <c r="R14" s="130" t="s">
        <v>97</v>
      </c>
      <c r="S14" s="132" t="s">
        <v>51</v>
      </c>
      <c r="T14" s="102">
        <v>500</v>
      </c>
      <c r="U14" s="118" t="s">
        <v>30</v>
      </c>
      <c r="V14" s="170">
        <v>0</v>
      </c>
      <c r="W14" s="161">
        <f>T14+V14</f>
        <v>500</v>
      </c>
    </row>
    <row r="15" spans="1:24" ht="77.25" customHeight="1" x14ac:dyDescent="0.2">
      <c r="A15" s="184"/>
      <c r="B15" s="184"/>
      <c r="C15" s="184"/>
      <c r="D15" s="125" t="s">
        <v>101</v>
      </c>
      <c r="E15" s="99" t="s">
        <v>86</v>
      </c>
      <c r="F15" s="99" t="s">
        <v>86</v>
      </c>
      <c r="G15" s="99"/>
      <c r="H15" s="99"/>
      <c r="I15" s="99"/>
      <c r="J15" s="162"/>
      <c r="K15" s="162"/>
      <c r="L15" s="162"/>
      <c r="M15" s="162"/>
      <c r="N15" s="162"/>
      <c r="O15" s="99" t="s">
        <v>86</v>
      </c>
      <c r="P15" s="127" t="s">
        <v>86</v>
      </c>
      <c r="Q15" s="129" t="s">
        <v>54</v>
      </c>
      <c r="R15" s="131" t="s">
        <v>44</v>
      </c>
      <c r="S15" s="99" t="s">
        <v>55</v>
      </c>
      <c r="T15" s="103">
        <v>1500</v>
      </c>
      <c r="U15" s="102" t="s">
        <v>30</v>
      </c>
      <c r="V15" s="103">
        <v>1500</v>
      </c>
      <c r="W15" s="161">
        <f>V15+T15</f>
        <v>3000</v>
      </c>
    </row>
    <row r="16" spans="1:24" ht="117" customHeight="1" x14ac:dyDescent="0.2">
      <c r="A16" s="138"/>
      <c r="B16" s="155" t="s">
        <v>73</v>
      </c>
      <c r="C16" s="155" t="s">
        <v>29</v>
      </c>
      <c r="D16" s="99" t="s">
        <v>103</v>
      </c>
      <c r="E16" s="98"/>
      <c r="F16" s="99" t="s">
        <v>86</v>
      </c>
      <c r="G16" s="99" t="s">
        <v>86</v>
      </c>
      <c r="H16" s="99"/>
      <c r="I16" s="99"/>
      <c r="J16" s="98"/>
      <c r="K16" s="98"/>
      <c r="L16" s="98"/>
      <c r="M16" s="98"/>
      <c r="N16" s="98"/>
      <c r="O16" s="98"/>
      <c r="P16" s="98"/>
      <c r="Q16" s="99" t="s">
        <v>30</v>
      </c>
      <c r="R16" s="99" t="s">
        <v>75</v>
      </c>
      <c r="S16" s="99" t="s">
        <v>51</v>
      </c>
      <c r="T16" s="102">
        <v>500</v>
      </c>
      <c r="U16" s="102" t="s">
        <v>30</v>
      </c>
      <c r="V16" s="103">
        <v>500</v>
      </c>
      <c r="W16" s="161">
        <f>V16+T16</f>
        <v>1000</v>
      </c>
    </row>
    <row r="17" spans="1:24" ht="112.5" customHeight="1" x14ac:dyDescent="0.2">
      <c r="A17" s="99" t="s">
        <v>28</v>
      </c>
      <c r="B17" s="99" t="s">
        <v>74</v>
      </c>
      <c r="C17" s="99" t="s">
        <v>29</v>
      </c>
      <c r="D17" s="99" t="s">
        <v>102</v>
      </c>
      <c r="E17" s="99" t="s">
        <v>86</v>
      </c>
      <c r="F17" s="99" t="s">
        <v>86</v>
      </c>
      <c r="G17" s="99" t="s">
        <v>86</v>
      </c>
      <c r="H17" s="99" t="s">
        <v>86</v>
      </c>
      <c r="I17" s="99" t="s">
        <v>86</v>
      </c>
      <c r="J17" s="99" t="s">
        <v>86</v>
      </c>
      <c r="K17" s="99"/>
      <c r="L17" s="99"/>
      <c r="M17" s="99"/>
      <c r="N17" s="99"/>
      <c r="O17" s="99"/>
      <c r="P17" s="99"/>
      <c r="Q17" s="99" t="s">
        <v>56</v>
      </c>
      <c r="R17" s="99" t="s">
        <v>104</v>
      </c>
      <c r="S17" s="99" t="s">
        <v>57</v>
      </c>
      <c r="T17" s="103">
        <v>2700</v>
      </c>
      <c r="U17" s="102" t="s">
        <v>30</v>
      </c>
      <c r="V17" s="102">
        <v>0</v>
      </c>
      <c r="W17" s="161">
        <f>V17+T17</f>
        <v>2700</v>
      </c>
    </row>
    <row r="18" spans="1:24" ht="18.75" customHeight="1" x14ac:dyDescent="0.2">
      <c r="A18" s="34"/>
      <c r="B18" s="35"/>
      <c r="C18" s="36"/>
      <c r="D18" s="36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37"/>
      <c r="R18" s="9"/>
      <c r="S18" s="38"/>
      <c r="T18" s="39"/>
      <c r="U18" s="39"/>
      <c r="V18" s="39"/>
      <c r="W18" s="111">
        <f>SUM(W13:W17)</f>
        <v>8200</v>
      </c>
    </row>
    <row r="19" spans="1:24" ht="18.75" customHeight="1" x14ac:dyDescent="0.2">
      <c r="A19" s="21"/>
      <c r="B19" s="22"/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4"/>
      <c r="S19" s="26"/>
      <c r="T19" s="27"/>
      <c r="U19" s="27"/>
      <c r="V19" s="104"/>
      <c r="W19" s="105"/>
      <c r="X19" s="94"/>
    </row>
    <row r="20" spans="1:24" x14ac:dyDescent="0.2">
      <c r="A20" s="8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6"/>
      <c r="W20" s="106"/>
      <c r="X20" s="94"/>
    </row>
    <row r="21" spans="1:24" x14ac:dyDescent="0.2">
      <c r="A21" s="9"/>
      <c r="B21" s="40"/>
      <c r="C21" s="40"/>
      <c r="D21" s="4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8"/>
    </row>
    <row r="22" spans="1:2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4" s="4" customFormat="1" x14ac:dyDescent="0.2">
      <c r="A27" s="14"/>
      <c r="B27" s="15"/>
      <c r="C27" s="12"/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2"/>
      <c r="R27" s="12"/>
      <c r="S27" s="11"/>
      <c r="T27" s="11"/>
      <c r="U27" s="11"/>
      <c r="V27" s="11"/>
      <c r="W27" s="11"/>
    </row>
    <row r="28" spans="1:24" s="5" customFormat="1" x14ac:dyDescent="0.2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5" customForma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4" s="5" customForma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4" s="5" customFormat="1" x14ac:dyDescent="0.2"/>
    <row r="32" spans="1:24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</sheetData>
  <mergeCells count="15">
    <mergeCell ref="A13:A15"/>
    <mergeCell ref="B13:B15"/>
    <mergeCell ref="C13:C15"/>
    <mergeCell ref="B12:D12"/>
    <mergeCell ref="A10:A11"/>
    <mergeCell ref="A1:W1"/>
    <mergeCell ref="A2:W2"/>
    <mergeCell ref="A3:W3"/>
    <mergeCell ref="S10:W10"/>
    <mergeCell ref="D10:D11"/>
    <mergeCell ref="Q10:Q11"/>
    <mergeCell ref="C10:C11"/>
    <mergeCell ref="B10:B11"/>
    <mergeCell ref="E10:P10"/>
    <mergeCell ref="R10:R11"/>
  </mergeCells>
  <phoneticPr fontId="0" type="noConversion"/>
  <printOptions horizontalCentered="1" verticalCentered="1"/>
  <pageMargins left="0" right="0" top="0.39370078740157483" bottom="0.39370078740157483" header="0" footer="0"/>
  <pageSetup scale="81" fitToWidth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"/>
  <sheetViews>
    <sheetView view="pageBreakPreview" topLeftCell="C12" zoomScale="60" zoomScaleNormal="130" workbookViewId="0">
      <selection activeCell="M14" sqref="M14"/>
    </sheetView>
  </sheetViews>
  <sheetFormatPr baseColWidth="10" defaultRowHeight="12.75" x14ac:dyDescent="0.2"/>
  <cols>
    <col min="1" max="1" width="4.85546875" style="8" customWidth="1"/>
    <col min="2" max="2" width="20.140625" style="6" customWidth="1"/>
    <col min="3" max="3" width="11.140625" style="7" customWidth="1"/>
    <col min="4" max="4" width="16.7109375" style="7" customWidth="1"/>
    <col min="5" max="6" width="2" style="7" customWidth="1"/>
    <col min="7" max="7" width="2.140625" style="7" customWidth="1"/>
    <col min="8" max="8" width="2" style="7" customWidth="1"/>
    <col min="9" max="9" width="2.42578125" style="7" customWidth="1"/>
    <col min="10" max="16" width="2" style="7" customWidth="1"/>
    <col min="17" max="17" width="12.42578125" style="8" customWidth="1"/>
    <col min="18" max="18" width="12.7109375" style="7" customWidth="1"/>
    <col min="19" max="19" width="9.140625" style="8" customWidth="1"/>
    <col min="20" max="20" width="16.7109375" style="8" customWidth="1"/>
    <col min="21" max="21" width="10.7109375" style="8" customWidth="1"/>
    <col min="22" max="22" width="9.85546875" style="8" customWidth="1"/>
    <col min="23" max="23" width="13" style="8" customWidth="1"/>
  </cols>
  <sheetData>
    <row r="1" spans="1:23" s="2" customFormat="1" ht="18" x14ac:dyDescent="0.25">
      <c r="A1" s="190" t="s">
        <v>21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3" s="2" customFormat="1" ht="15.75" x14ac:dyDescent="0.25">
      <c r="A2" s="191" t="s">
        <v>98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23" s="2" customFormat="1" ht="15.75" customHeight="1" x14ac:dyDescent="0.25">
      <c r="A3" s="178" t="s">
        <v>40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s="2" customFormat="1" ht="15.7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s="2" customFormat="1" ht="12.75" customHeight="1" x14ac:dyDescent="0.25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41"/>
      <c r="S5" s="41"/>
      <c r="T5" s="41"/>
      <c r="U5" s="41"/>
      <c r="V5" s="41"/>
      <c r="W5" s="41"/>
    </row>
    <row r="6" spans="1:23" x14ac:dyDescent="0.2">
      <c r="A6" s="43" t="s">
        <v>35</v>
      </c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3"/>
      <c r="T6" s="33"/>
      <c r="U6" s="33"/>
      <c r="V6" s="33"/>
      <c r="W6" s="33"/>
    </row>
    <row r="7" spans="1:23" x14ac:dyDescent="0.2">
      <c r="A7" s="43" t="s">
        <v>62</v>
      </c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33"/>
      <c r="T7" s="33"/>
      <c r="U7" s="33"/>
      <c r="V7" s="33"/>
      <c r="W7" s="33"/>
    </row>
    <row r="8" spans="1:23" x14ac:dyDescent="0.2">
      <c r="A8" s="43" t="s">
        <v>58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3"/>
      <c r="T8" s="33"/>
      <c r="U8" s="33"/>
      <c r="V8" s="33"/>
      <c r="W8" s="33"/>
    </row>
    <row r="9" spans="1:23" ht="28.5" customHeight="1" x14ac:dyDescent="0.2">
      <c r="A9" s="193" t="s">
        <v>77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1" spans="1:23" s="3" customFormat="1" ht="12.75" customHeight="1" x14ac:dyDescent="0.2">
      <c r="A11" s="195" t="s">
        <v>15</v>
      </c>
      <c r="B11" s="180" t="s">
        <v>99</v>
      </c>
      <c r="C11" s="180" t="s">
        <v>26</v>
      </c>
      <c r="D11" s="195" t="s">
        <v>0</v>
      </c>
      <c r="E11" s="196" t="s">
        <v>17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87" t="s">
        <v>10</v>
      </c>
      <c r="R11" s="187" t="s">
        <v>11</v>
      </c>
      <c r="S11" s="194" t="s">
        <v>12</v>
      </c>
      <c r="T11" s="194"/>
      <c r="U11" s="194"/>
      <c r="V11" s="194"/>
      <c r="W11" s="194"/>
    </row>
    <row r="12" spans="1:23" s="4" customFormat="1" ht="39" customHeight="1" x14ac:dyDescent="0.2">
      <c r="A12" s="195"/>
      <c r="B12" s="180"/>
      <c r="C12" s="180"/>
      <c r="D12" s="195"/>
      <c r="E12" s="60" t="s">
        <v>1</v>
      </c>
      <c r="F12" s="60" t="s">
        <v>2</v>
      </c>
      <c r="G12" s="60" t="s">
        <v>3</v>
      </c>
      <c r="H12" s="60" t="s">
        <v>4</v>
      </c>
      <c r="I12" s="60" t="s">
        <v>3</v>
      </c>
      <c r="J12" s="60" t="s">
        <v>5</v>
      </c>
      <c r="K12" s="60" t="s">
        <v>5</v>
      </c>
      <c r="L12" s="60" t="s">
        <v>4</v>
      </c>
      <c r="M12" s="60" t="s">
        <v>6</v>
      </c>
      <c r="N12" s="60" t="s">
        <v>7</v>
      </c>
      <c r="O12" s="60" t="s">
        <v>8</v>
      </c>
      <c r="P12" s="60" t="s">
        <v>9</v>
      </c>
      <c r="Q12" s="187"/>
      <c r="R12" s="187"/>
      <c r="S12" s="61" t="s">
        <v>34</v>
      </c>
      <c r="T12" s="96" t="s">
        <v>18</v>
      </c>
      <c r="U12" s="175" t="s">
        <v>127</v>
      </c>
      <c r="V12" s="96" t="s">
        <v>18</v>
      </c>
      <c r="W12" s="62" t="s">
        <v>13</v>
      </c>
    </row>
    <row r="13" spans="1:23" ht="114.75" x14ac:dyDescent="0.2">
      <c r="A13" s="122" t="s">
        <v>19</v>
      </c>
      <c r="B13" s="122" t="s">
        <v>60</v>
      </c>
      <c r="C13" s="64" t="s">
        <v>29</v>
      </c>
      <c r="D13" s="156" t="s">
        <v>106</v>
      </c>
      <c r="E13" s="64"/>
      <c r="F13" s="64"/>
      <c r="G13" s="64"/>
      <c r="H13" s="64"/>
      <c r="I13" s="64" t="s">
        <v>86</v>
      </c>
      <c r="J13" s="64" t="s">
        <v>86</v>
      </c>
      <c r="K13" s="64" t="s">
        <v>86</v>
      </c>
      <c r="L13" s="64"/>
      <c r="M13" s="64"/>
      <c r="N13" s="64"/>
      <c r="O13" s="64"/>
      <c r="P13" s="64"/>
      <c r="Q13" s="59" t="s">
        <v>42</v>
      </c>
      <c r="R13" s="64" t="s">
        <v>61</v>
      </c>
      <c r="S13" s="64" t="s">
        <v>51</v>
      </c>
      <c r="T13" s="119">
        <v>3000</v>
      </c>
      <c r="U13" s="80" t="s">
        <v>30</v>
      </c>
      <c r="V13" s="68">
        <v>0</v>
      </c>
      <c r="W13" s="69">
        <f>SUM(V13,T13)</f>
        <v>3000</v>
      </c>
    </row>
    <row r="14" spans="1:23" s="18" customFormat="1" ht="79.150000000000006" customHeight="1" x14ac:dyDescent="0.2">
      <c r="A14" s="189" t="s">
        <v>20</v>
      </c>
      <c r="B14" s="188" t="s">
        <v>76</v>
      </c>
      <c r="C14" s="188" t="s">
        <v>29</v>
      </c>
      <c r="D14" s="123" t="s">
        <v>64</v>
      </c>
      <c r="E14" s="79"/>
      <c r="F14" s="79"/>
      <c r="G14" s="79"/>
      <c r="H14" s="79" t="s">
        <v>86</v>
      </c>
      <c r="I14" s="79" t="s">
        <v>86</v>
      </c>
      <c r="J14" s="79" t="s">
        <v>86</v>
      </c>
      <c r="K14" s="79" t="s">
        <v>86</v>
      </c>
      <c r="L14" s="79" t="s">
        <v>86</v>
      </c>
      <c r="M14" s="79" t="s">
        <v>86</v>
      </c>
      <c r="N14" s="79" t="s">
        <v>86</v>
      </c>
      <c r="O14" s="79" t="s">
        <v>86</v>
      </c>
      <c r="P14" s="79" t="s">
        <v>86</v>
      </c>
      <c r="Q14" s="78" t="s">
        <v>65</v>
      </c>
      <c r="R14" s="165" t="s">
        <v>66</v>
      </c>
      <c r="S14" s="79" t="s">
        <v>51</v>
      </c>
      <c r="T14" s="90">
        <v>18500</v>
      </c>
      <c r="U14" s="80" t="s">
        <v>30</v>
      </c>
      <c r="V14" s="107">
        <v>0</v>
      </c>
      <c r="W14" s="69">
        <f t="shared" ref="W14:W15" si="0">SUM(V14,T14)</f>
        <v>18500</v>
      </c>
    </row>
    <row r="15" spans="1:23" s="18" customFormat="1" ht="38.25" x14ac:dyDescent="0.2">
      <c r="A15" s="189"/>
      <c r="B15" s="188"/>
      <c r="C15" s="188"/>
      <c r="D15" s="123" t="s">
        <v>63</v>
      </c>
      <c r="E15" s="78"/>
      <c r="F15" s="78"/>
      <c r="G15" s="78"/>
      <c r="H15" s="78" t="s">
        <v>86</v>
      </c>
      <c r="I15" s="78" t="s">
        <v>86</v>
      </c>
      <c r="J15" s="78" t="s">
        <v>86</v>
      </c>
      <c r="K15" s="78" t="s">
        <v>86</v>
      </c>
      <c r="L15" s="78" t="s">
        <v>86</v>
      </c>
      <c r="M15" s="78" t="s">
        <v>86</v>
      </c>
      <c r="N15" s="78"/>
      <c r="O15" s="78"/>
      <c r="P15" s="78"/>
      <c r="Q15" s="78" t="s">
        <v>65</v>
      </c>
      <c r="R15" s="166" t="s">
        <v>66</v>
      </c>
      <c r="S15" s="79" t="s">
        <v>67</v>
      </c>
      <c r="T15" s="90">
        <v>900</v>
      </c>
      <c r="U15" s="80" t="s">
        <v>30</v>
      </c>
      <c r="V15" s="80">
        <v>0</v>
      </c>
      <c r="W15" s="76">
        <f t="shared" si="0"/>
        <v>900</v>
      </c>
    </row>
    <row r="16" spans="1:23" x14ac:dyDescent="0.2">
      <c r="W16" s="95">
        <f>SUM(W13:W15)</f>
        <v>22400</v>
      </c>
    </row>
  </sheetData>
  <mergeCells count="17">
    <mergeCell ref="A11:A12"/>
    <mergeCell ref="Q11:Q12"/>
    <mergeCell ref="B14:B15"/>
    <mergeCell ref="A14:A15"/>
    <mergeCell ref="C14:C15"/>
    <mergeCell ref="A1:W1"/>
    <mergeCell ref="A2:W2"/>
    <mergeCell ref="A3:W3"/>
    <mergeCell ref="A5:B5"/>
    <mergeCell ref="C5:Q5"/>
    <mergeCell ref="R11:R12"/>
    <mergeCell ref="A9:W9"/>
    <mergeCell ref="C11:C12"/>
    <mergeCell ref="B11:B12"/>
    <mergeCell ref="S11:W11"/>
    <mergeCell ref="D11:D12"/>
    <mergeCell ref="E11:P11"/>
  </mergeCells>
  <printOptions horizontalCentered="1" verticalCentered="1"/>
  <pageMargins left="0" right="0" top="0" bottom="0.15748031496062992" header="0.31496062992125984" footer="0.31496062992125984"/>
  <pageSetup scale="7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view="pageBreakPreview" topLeftCell="A10" zoomScale="60" zoomScaleNormal="80" workbookViewId="0">
      <selection activeCell="S27" sqref="S27"/>
    </sheetView>
  </sheetViews>
  <sheetFormatPr baseColWidth="10" defaultRowHeight="12.75" x14ac:dyDescent="0.2"/>
  <cols>
    <col min="1" max="1" width="5.140625" style="8" customWidth="1"/>
    <col min="2" max="2" width="23.85546875" style="6" customWidth="1"/>
    <col min="3" max="3" width="17.7109375" style="7" customWidth="1"/>
    <col min="4" max="4" width="16.5703125" style="7" customWidth="1"/>
    <col min="5" max="16" width="2.140625" style="7" customWidth="1"/>
    <col min="17" max="17" width="14.140625" style="8" customWidth="1"/>
    <col min="18" max="18" width="14.140625" style="19" customWidth="1"/>
    <col min="19" max="19" width="13.85546875" style="8" customWidth="1"/>
    <col min="20" max="20" width="10" style="8" customWidth="1"/>
    <col min="21" max="21" width="9.85546875" style="8" customWidth="1"/>
    <col min="22" max="22" width="9.140625" style="8" customWidth="1"/>
    <col min="23" max="23" width="13" style="8" customWidth="1"/>
  </cols>
  <sheetData>
    <row r="1" spans="1:23" s="2" customFormat="1" ht="18" x14ac:dyDescent="0.25">
      <c r="A1" s="190" t="s">
        <v>21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3" s="2" customFormat="1" ht="15.75" x14ac:dyDescent="0.25">
      <c r="A2" s="191" t="s">
        <v>116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23" s="2" customFormat="1" ht="15.75" customHeight="1" x14ac:dyDescent="0.25">
      <c r="A3" s="191" t="s">
        <v>40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s="2" customFormat="1" ht="7.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42"/>
      <c r="S4" s="41"/>
      <c r="T4" s="41"/>
      <c r="U4" s="41"/>
      <c r="V4" s="41"/>
      <c r="W4" s="41"/>
    </row>
    <row r="5" spans="1:23" x14ac:dyDescent="0.2">
      <c r="A5" s="205" t="s">
        <v>22</v>
      </c>
      <c r="B5" s="205"/>
      <c r="C5" s="204" t="s">
        <v>36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44"/>
      <c r="S5" s="33"/>
      <c r="T5" s="33"/>
      <c r="U5" s="33"/>
      <c r="V5" s="33"/>
      <c r="W5" s="33"/>
    </row>
    <row r="6" spans="1:23" x14ac:dyDescent="0.2">
      <c r="A6" s="205" t="s">
        <v>23</v>
      </c>
      <c r="B6" s="205"/>
      <c r="C6" s="204" t="s">
        <v>31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44"/>
      <c r="S6" s="33"/>
      <c r="T6" s="33"/>
      <c r="U6" s="33"/>
      <c r="V6" s="33"/>
      <c r="W6" s="33"/>
    </row>
    <row r="7" spans="1:23" x14ac:dyDescent="0.2">
      <c r="A7" s="205" t="s">
        <v>24</v>
      </c>
      <c r="B7" s="205"/>
      <c r="C7" s="204" t="s">
        <v>45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44"/>
      <c r="S7" s="33"/>
      <c r="T7" s="33"/>
      <c r="U7" s="33"/>
      <c r="V7" s="33"/>
      <c r="W7" s="33"/>
    </row>
    <row r="8" spans="1:23" x14ac:dyDescent="0.2">
      <c r="A8" s="205" t="s">
        <v>25</v>
      </c>
      <c r="B8" s="205"/>
      <c r="C8" s="204" t="s">
        <v>78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</row>
    <row r="9" spans="1:23" ht="16.5" customHeight="1" x14ac:dyDescent="0.2">
      <c r="A9" s="4"/>
      <c r="B9" s="82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</row>
    <row r="10" spans="1:23" ht="25.9" customHeight="1" x14ac:dyDescent="0.2">
      <c r="A10" s="195" t="s">
        <v>15</v>
      </c>
      <c r="B10" s="187" t="s">
        <v>99</v>
      </c>
      <c r="C10" s="187" t="s">
        <v>26</v>
      </c>
      <c r="D10" s="195" t="s">
        <v>0</v>
      </c>
      <c r="E10" s="196" t="s">
        <v>17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87" t="s">
        <v>10</v>
      </c>
      <c r="R10" s="187" t="s">
        <v>11</v>
      </c>
      <c r="S10" s="194" t="s">
        <v>12</v>
      </c>
      <c r="T10" s="194"/>
      <c r="U10" s="194"/>
      <c r="V10" s="194"/>
      <c r="W10" s="194"/>
    </row>
    <row r="11" spans="1:23" ht="19.149999999999999" customHeight="1" x14ac:dyDescent="0.2">
      <c r="A11" s="195"/>
      <c r="B11" s="187"/>
      <c r="C11" s="187"/>
      <c r="D11" s="195"/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3</v>
      </c>
      <c r="J11" s="60" t="s">
        <v>5</v>
      </c>
      <c r="K11" s="60" t="s">
        <v>5</v>
      </c>
      <c r="L11" s="60" t="s">
        <v>4</v>
      </c>
      <c r="M11" s="60" t="s">
        <v>6</v>
      </c>
      <c r="N11" s="60" t="s">
        <v>7</v>
      </c>
      <c r="O11" s="60" t="s">
        <v>8</v>
      </c>
      <c r="P11" s="60" t="s">
        <v>9</v>
      </c>
      <c r="Q11" s="187"/>
      <c r="R11" s="187"/>
      <c r="S11" s="62" t="s">
        <v>27</v>
      </c>
      <c r="T11" s="62" t="s">
        <v>18</v>
      </c>
      <c r="U11" s="55" t="s">
        <v>27</v>
      </c>
      <c r="V11" s="164" t="s">
        <v>18</v>
      </c>
      <c r="W11" s="62" t="s">
        <v>13</v>
      </c>
    </row>
    <row r="12" spans="1:23" ht="61.5" customHeight="1" x14ac:dyDescent="0.2">
      <c r="A12" s="65">
        <v>1.1000000000000001</v>
      </c>
      <c r="B12" s="207" t="s">
        <v>52</v>
      </c>
      <c r="C12" s="207"/>
      <c r="D12" s="208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  <c r="T12" s="67"/>
      <c r="U12" s="67"/>
      <c r="V12" s="67"/>
      <c r="W12" s="83"/>
    </row>
    <row r="13" spans="1:23" ht="109.5" customHeight="1" x14ac:dyDescent="0.2">
      <c r="A13" s="108" t="s">
        <v>19</v>
      </c>
      <c r="B13" s="123" t="s">
        <v>79</v>
      </c>
      <c r="C13" s="124" t="s">
        <v>43</v>
      </c>
      <c r="D13" s="135" t="s">
        <v>125</v>
      </c>
      <c r="E13" s="74"/>
      <c r="F13" s="74"/>
      <c r="G13" s="74"/>
      <c r="H13" s="74"/>
      <c r="I13" s="74"/>
      <c r="J13" s="74"/>
      <c r="K13" s="74"/>
      <c r="L13" s="74" t="s">
        <v>86</v>
      </c>
      <c r="M13" s="74" t="s">
        <v>86</v>
      </c>
      <c r="N13" s="74"/>
      <c r="O13" s="74"/>
      <c r="P13" s="74"/>
      <c r="Q13" s="122" t="s">
        <v>68</v>
      </c>
      <c r="R13" s="122" t="s">
        <v>32</v>
      </c>
      <c r="S13" s="134" t="s">
        <v>71</v>
      </c>
      <c r="T13" s="75">
        <v>1050</v>
      </c>
      <c r="U13" s="75" t="s">
        <v>30</v>
      </c>
      <c r="V13" s="113">
        <v>750</v>
      </c>
      <c r="W13" s="81">
        <f>T13+V13</f>
        <v>1800</v>
      </c>
    </row>
    <row r="14" spans="1:23" ht="97.5" customHeight="1" x14ac:dyDescent="0.2">
      <c r="A14" s="77" t="s">
        <v>28</v>
      </c>
      <c r="B14" s="133" t="s">
        <v>80</v>
      </c>
      <c r="C14" s="123" t="s">
        <v>41</v>
      </c>
      <c r="D14" s="136" t="s">
        <v>126</v>
      </c>
      <c r="E14" s="78"/>
      <c r="F14" s="78"/>
      <c r="G14" s="79"/>
      <c r="H14" s="79"/>
      <c r="I14" s="79" t="s">
        <v>86</v>
      </c>
      <c r="J14" s="79"/>
      <c r="K14" s="78"/>
      <c r="L14" s="78"/>
      <c r="M14" s="78"/>
      <c r="N14" s="78"/>
      <c r="O14" s="78"/>
      <c r="P14" s="78"/>
      <c r="Q14" s="133" t="s">
        <v>69</v>
      </c>
      <c r="R14" s="133" t="s">
        <v>32</v>
      </c>
      <c r="S14" s="123" t="s">
        <v>72</v>
      </c>
      <c r="T14" s="80">
        <v>500</v>
      </c>
      <c r="U14" s="80" t="s">
        <v>30</v>
      </c>
      <c r="V14" s="160">
        <v>750</v>
      </c>
      <c r="W14" s="81">
        <f>T14+V14</f>
        <v>1250</v>
      </c>
    </row>
    <row r="15" spans="1:23" x14ac:dyDescent="0.2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73"/>
      <c r="U15" s="73"/>
      <c r="V15" s="114"/>
      <c r="W15" s="95">
        <f>SUM(W13:W14)</f>
        <v>3050</v>
      </c>
    </row>
    <row r="16" spans="1:23" ht="27" customHeight="1" x14ac:dyDescent="0.2">
      <c r="A16" s="45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33"/>
      <c r="W16" s="46"/>
    </row>
    <row r="17" spans="1:23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51"/>
      <c r="T17" s="52"/>
      <c r="U17" s="52"/>
      <c r="V17" s="33"/>
      <c r="W17" s="52"/>
    </row>
    <row r="18" spans="1:23" x14ac:dyDescent="0.2">
      <c r="A18" s="205" t="s">
        <v>22</v>
      </c>
      <c r="B18" s="205"/>
      <c r="C18" s="204" t="s">
        <v>36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47"/>
      <c r="S18" s="33"/>
      <c r="T18" s="33"/>
      <c r="U18" s="33"/>
      <c r="V18" s="33"/>
      <c r="W18" s="9"/>
    </row>
    <row r="19" spans="1:23" x14ac:dyDescent="0.2">
      <c r="A19" s="205" t="s">
        <v>23</v>
      </c>
      <c r="B19" s="205"/>
      <c r="C19" s="204" t="s">
        <v>31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47"/>
      <c r="S19" s="33"/>
      <c r="T19" s="33"/>
      <c r="U19" s="33"/>
      <c r="V19" s="46"/>
      <c r="W19" s="9"/>
    </row>
    <row r="20" spans="1:23" x14ac:dyDescent="0.2">
      <c r="A20" s="205" t="s">
        <v>24</v>
      </c>
      <c r="B20" s="205"/>
      <c r="C20" s="204" t="s">
        <v>46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47"/>
      <c r="S20" s="33"/>
      <c r="T20" s="33"/>
      <c r="U20" s="33"/>
      <c r="V20" s="30"/>
      <c r="W20" s="33"/>
    </row>
    <row r="21" spans="1:23" ht="28.5" customHeight="1" x14ac:dyDescent="0.2">
      <c r="A21" s="205" t="s">
        <v>25</v>
      </c>
      <c r="B21" s="205"/>
      <c r="C21" s="204" t="s">
        <v>37</v>
      </c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46"/>
      <c r="T21" s="46"/>
      <c r="U21" s="46"/>
      <c r="V21" s="20"/>
      <c r="W21" s="46"/>
    </row>
    <row r="22" spans="1:23" x14ac:dyDescent="0.2">
      <c r="A22" s="206" t="s">
        <v>15</v>
      </c>
      <c r="B22" s="202" t="s">
        <v>59</v>
      </c>
      <c r="C22" s="202" t="s">
        <v>26</v>
      </c>
      <c r="D22" s="209" t="s">
        <v>0</v>
      </c>
      <c r="E22" s="210" t="s">
        <v>17</v>
      </c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02" t="s">
        <v>39</v>
      </c>
      <c r="R22" s="202" t="s">
        <v>11</v>
      </c>
      <c r="S22" s="197" t="s">
        <v>12</v>
      </c>
      <c r="T22" s="198"/>
      <c r="U22" s="198"/>
      <c r="V22" s="198"/>
      <c r="W22" s="199"/>
    </row>
    <row r="23" spans="1:23" x14ac:dyDescent="0.2">
      <c r="A23" s="206"/>
      <c r="B23" s="202"/>
      <c r="C23" s="202"/>
      <c r="D23" s="209"/>
      <c r="E23" s="84" t="s">
        <v>1</v>
      </c>
      <c r="F23" s="84" t="s">
        <v>2</v>
      </c>
      <c r="G23" s="84" t="s">
        <v>3</v>
      </c>
      <c r="H23" s="84" t="s">
        <v>4</v>
      </c>
      <c r="I23" s="84" t="s">
        <v>3</v>
      </c>
      <c r="J23" s="84" t="s">
        <v>5</v>
      </c>
      <c r="K23" s="84" t="s">
        <v>5</v>
      </c>
      <c r="L23" s="84" t="s">
        <v>4</v>
      </c>
      <c r="M23" s="84" t="s">
        <v>6</v>
      </c>
      <c r="N23" s="84" t="s">
        <v>7</v>
      </c>
      <c r="O23" s="84" t="s">
        <v>8</v>
      </c>
      <c r="P23" s="84" t="s">
        <v>9</v>
      </c>
      <c r="Q23" s="202"/>
      <c r="R23" s="202"/>
      <c r="S23" s="85" t="s">
        <v>27</v>
      </c>
      <c r="T23" s="85" t="s">
        <v>18</v>
      </c>
      <c r="U23" s="86" t="s">
        <v>27</v>
      </c>
      <c r="V23" s="85" t="s">
        <v>18</v>
      </c>
      <c r="W23" s="85" t="s">
        <v>13</v>
      </c>
    </row>
    <row r="24" spans="1:23" ht="42" customHeight="1" x14ac:dyDescent="0.2">
      <c r="A24" s="87">
        <v>1.2</v>
      </c>
      <c r="B24" s="203" t="s">
        <v>93</v>
      </c>
      <c r="C24" s="203"/>
      <c r="D24" s="203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88"/>
      <c r="T24" s="88"/>
      <c r="U24" s="88"/>
      <c r="V24" s="90"/>
      <c r="W24" s="88"/>
    </row>
    <row r="25" spans="1:23" ht="60" x14ac:dyDescent="0.2">
      <c r="A25" s="137"/>
      <c r="B25" s="200" t="s">
        <v>81</v>
      </c>
      <c r="C25" s="123" t="s">
        <v>107</v>
      </c>
      <c r="D25" s="109" t="s">
        <v>108</v>
      </c>
      <c r="E25" s="139"/>
      <c r="F25" s="139"/>
      <c r="G25" s="139" t="s">
        <v>14</v>
      </c>
      <c r="H25" s="139" t="s">
        <v>14</v>
      </c>
      <c r="I25" s="139"/>
      <c r="J25" s="139"/>
      <c r="K25" s="139"/>
      <c r="L25" s="139"/>
      <c r="M25" s="139" t="s">
        <v>14</v>
      </c>
      <c r="N25" s="139"/>
      <c r="O25" s="139" t="s">
        <v>14</v>
      </c>
      <c r="P25" s="139"/>
      <c r="Q25" s="89" t="s">
        <v>51</v>
      </c>
      <c r="R25" s="109" t="s">
        <v>47</v>
      </c>
      <c r="S25" s="89" t="s">
        <v>51</v>
      </c>
      <c r="T25" s="90">
        <v>4500</v>
      </c>
      <c r="U25" s="90" t="s">
        <v>30</v>
      </c>
      <c r="V25" s="90">
        <v>0</v>
      </c>
      <c r="W25" s="91">
        <f>SUM(U25,T25)</f>
        <v>4500</v>
      </c>
    </row>
    <row r="26" spans="1:23" ht="56.25" customHeight="1" x14ac:dyDescent="0.2">
      <c r="A26" s="20"/>
      <c r="B26" s="201"/>
      <c r="C26" s="110" t="s">
        <v>107</v>
      </c>
      <c r="D26" s="158" t="s">
        <v>109</v>
      </c>
      <c r="E26" s="157"/>
      <c r="F26" s="157"/>
      <c r="G26" s="157"/>
      <c r="H26" s="157"/>
      <c r="I26" s="157"/>
      <c r="J26" s="157"/>
      <c r="K26" s="157"/>
      <c r="L26" s="157"/>
      <c r="M26" s="157" t="s">
        <v>14</v>
      </c>
      <c r="N26" s="157" t="s">
        <v>14</v>
      </c>
      <c r="O26" s="157" t="s">
        <v>14</v>
      </c>
      <c r="P26" s="157"/>
      <c r="Q26" s="89" t="s">
        <v>110</v>
      </c>
      <c r="R26" s="159" t="s">
        <v>111</v>
      </c>
      <c r="S26" s="159" t="s">
        <v>51</v>
      </c>
      <c r="T26" s="174">
        <v>4000</v>
      </c>
      <c r="U26" s="159" t="s">
        <v>30</v>
      </c>
      <c r="V26" s="90">
        <v>0</v>
      </c>
      <c r="W26" s="177">
        <f>T26</f>
        <v>4000</v>
      </c>
    </row>
    <row r="27" spans="1:23" x14ac:dyDescent="0.2">
      <c r="A27" s="20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0"/>
      <c r="R27" s="31"/>
      <c r="S27" s="20"/>
      <c r="T27" s="20"/>
      <c r="U27" s="20"/>
      <c r="V27" s="20"/>
      <c r="W27" s="176">
        <f>W25+W26</f>
        <v>8500</v>
      </c>
    </row>
    <row r="28" spans="1:23" x14ac:dyDescent="0.2">
      <c r="A28" s="20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0"/>
      <c r="R28" s="31"/>
      <c r="S28" s="20"/>
      <c r="T28" s="20"/>
      <c r="U28" s="20"/>
      <c r="V28" s="20"/>
      <c r="W28" s="20"/>
    </row>
    <row r="29" spans="1:23" x14ac:dyDescent="0.2">
      <c r="A29" s="20"/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0"/>
      <c r="R29" s="31"/>
      <c r="S29" s="20"/>
      <c r="T29" s="20"/>
      <c r="U29" s="20"/>
      <c r="V29" s="20"/>
      <c r="W29" s="20"/>
    </row>
    <row r="30" spans="1:23" x14ac:dyDescent="0.2">
      <c r="A30" s="20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0"/>
      <c r="R30" s="31"/>
      <c r="S30" s="20"/>
      <c r="T30" s="20"/>
      <c r="U30" s="20"/>
      <c r="V30" s="20"/>
      <c r="W30" s="20"/>
    </row>
    <row r="31" spans="1:23" x14ac:dyDescent="0.2">
      <c r="A31" s="20"/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0"/>
      <c r="R31" s="31"/>
      <c r="S31" s="20"/>
      <c r="T31" s="20"/>
      <c r="U31" s="20"/>
      <c r="V31" s="20"/>
      <c r="W31" s="20"/>
    </row>
    <row r="32" spans="1:23" x14ac:dyDescent="0.2">
      <c r="A32" s="20"/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0"/>
      <c r="R32" s="31"/>
      <c r="S32" s="20"/>
      <c r="T32" s="20"/>
      <c r="U32" s="20"/>
      <c r="W32" s="20"/>
    </row>
    <row r="33" spans="1:23" x14ac:dyDescent="0.2">
      <c r="A33" s="20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0"/>
      <c r="R33" s="31"/>
      <c r="S33" s="20"/>
      <c r="T33" s="20"/>
      <c r="U33" s="20"/>
      <c r="W33" s="20"/>
    </row>
  </sheetData>
  <mergeCells count="40">
    <mergeCell ref="A1:W1"/>
    <mergeCell ref="A2:W2"/>
    <mergeCell ref="A3:W3"/>
    <mergeCell ref="A4:B4"/>
    <mergeCell ref="C4:Q4"/>
    <mergeCell ref="C5:Q5"/>
    <mergeCell ref="A7:B7"/>
    <mergeCell ref="C7:Q7"/>
    <mergeCell ref="Q10:Q11"/>
    <mergeCell ref="A5:B5"/>
    <mergeCell ref="C10:C11"/>
    <mergeCell ref="C8:W9"/>
    <mergeCell ref="D10:D11"/>
    <mergeCell ref="E10:P10"/>
    <mergeCell ref="C6:Q6"/>
    <mergeCell ref="S10:W10"/>
    <mergeCell ref="A6:B6"/>
    <mergeCell ref="R10:R11"/>
    <mergeCell ref="A8:B8"/>
    <mergeCell ref="A10:A11"/>
    <mergeCell ref="B10:B11"/>
    <mergeCell ref="B12:D12"/>
    <mergeCell ref="C22:C23"/>
    <mergeCell ref="D22:D23"/>
    <mergeCell ref="E22:P22"/>
    <mergeCell ref="Q22:Q23"/>
    <mergeCell ref="A18:B18"/>
    <mergeCell ref="C18:Q18"/>
    <mergeCell ref="A19:B19"/>
    <mergeCell ref="C19:Q19"/>
    <mergeCell ref="A20:B20"/>
    <mergeCell ref="S22:W22"/>
    <mergeCell ref="B25:B26"/>
    <mergeCell ref="R22:R23"/>
    <mergeCell ref="B24:D24"/>
    <mergeCell ref="C20:Q20"/>
    <mergeCell ref="C21:R21"/>
    <mergeCell ref="A21:B21"/>
    <mergeCell ref="A22:A23"/>
    <mergeCell ref="B22:B23"/>
  </mergeCells>
  <printOptions horizontalCentered="1" verticalCentered="1"/>
  <pageMargins left="0" right="0" top="0.74803149606299213" bottom="0.55118110236220474" header="0.31496062992125984" footer="0.31496062992125984"/>
  <pageSetup scale="6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"/>
  <sheetViews>
    <sheetView zoomScaleNormal="100" workbookViewId="0">
      <selection activeCell="Q6" sqref="Q6"/>
    </sheetView>
  </sheetViews>
  <sheetFormatPr baseColWidth="10" defaultRowHeight="12.75" x14ac:dyDescent="0.2"/>
  <cols>
    <col min="2" max="2" width="14.7109375" customWidth="1"/>
    <col min="4" max="4" width="14.85546875" customWidth="1"/>
    <col min="5" max="6" width="3.140625" bestFit="1" customWidth="1"/>
    <col min="7" max="7" width="3.85546875" bestFit="1" customWidth="1"/>
    <col min="8" max="8" width="3.42578125" bestFit="1" customWidth="1"/>
    <col min="9" max="9" width="3.85546875" bestFit="1" customWidth="1"/>
    <col min="10" max="11" width="3" bestFit="1" customWidth="1"/>
    <col min="12" max="12" width="3.42578125" bestFit="1" customWidth="1"/>
    <col min="13" max="13" width="3.140625" bestFit="1" customWidth="1"/>
    <col min="14" max="16" width="3.42578125" bestFit="1" customWidth="1"/>
  </cols>
  <sheetData>
    <row r="1" spans="1:23" ht="18" x14ac:dyDescent="0.25">
      <c r="A1" s="212" t="s">
        <v>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ht="15.75" x14ac:dyDescent="0.25">
      <c r="A2" s="213" t="s">
        <v>116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</row>
    <row r="3" spans="1:23" ht="15.75" x14ac:dyDescent="0.2">
      <c r="A3" s="191" t="s">
        <v>40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ht="15.75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</row>
    <row r="5" spans="1:23" x14ac:dyDescent="0.2">
      <c r="A5" s="33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8"/>
    </row>
    <row r="6" spans="1:23" x14ac:dyDescent="0.2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8"/>
    </row>
    <row r="7" spans="1:23" x14ac:dyDescent="0.2">
      <c r="A7" s="33" t="s">
        <v>82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8"/>
    </row>
    <row r="8" spans="1:23" x14ac:dyDescent="0.2">
      <c r="A8" s="33" t="s">
        <v>83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8"/>
    </row>
    <row r="9" spans="1:23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8"/>
    </row>
    <row r="10" spans="1:23" x14ac:dyDescent="0.2">
      <c r="A10" s="186" t="s">
        <v>15</v>
      </c>
      <c r="B10" s="180" t="s">
        <v>99</v>
      </c>
      <c r="C10" s="181" t="s">
        <v>26</v>
      </c>
      <c r="D10" s="179" t="s">
        <v>0</v>
      </c>
      <c r="E10" s="180" t="s">
        <v>17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 t="s">
        <v>10</v>
      </c>
      <c r="R10" s="180" t="s">
        <v>11</v>
      </c>
      <c r="S10" s="179" t="s">
        <v>12</v>
      </c>
      <c r="T10" s="179"/>
      <c r="U10" s="179"/>
      <c r="V10" s="179"/>
      <c r="W10" s="179"/>
    </row>
    <row r="11" spans="1:23" ht="25.5" x14ac:dyDescent="0.2">
      <c r="A11" s="186"/>
      <c r="B11" s="180"/>
      <c r="C11" s="181"/>
      <c r="D11" s="179"/>
      <c r="E11" s="54" t="s">
        <v>1</v>
      </c>
      <c r="F11" s="54" t="s">
        <v>2</v>
      </c>
      <c r="G11" s="54" t="s">
        <v>3</v>
      </c>
      <c r="H11" s="54" t="s">
        <v>4</v>
      </c>
      <c r="I11" s="54" t="s">
        <v>3</v>
      </c>
      <c r="J11" s="54" t="s">
        <v>5</v>
      </c>
      <c r="K11" s="54" t="s">
        <v>5</v>
      </c>
      <c r="L11" s="54" t="s">
        <v>4</v>
      </c>
      <c r="M11" s="54" t="s">
        <v>6</v>
      </c>
      <c r="N11" s="54" t="s">
        <v>7</v>
      </c>
      <c r="O11" s="54" t="s">
        <v>8</v>
      </c>
      <c r="P11" s="54" t="s">
        <v>9</v>
      </c>
      <c r="Q11" s="180"/>
      <c r="R11" s="180"/>
      <c r="S11" s="63" t="s">
        <v>34</v>
      </c>
      <c r="T11" s="121" t="s">
        <v>18</v>
      </c>
      <c r="U11" s="61" t="s">
        <v>127</v>
      </c>
      <c r="V11" s="164" t="s">
        <v>18</v>
      </c>
      <c r="W11" s="121" t="s">
        <v>13</v>
      </c>
    </row>
    <row r="12" spans="1:23" ht="70.5" customHeight="1" x14ac:dyDescent="0.2">
      <c r="A12" s="100">
        <v>1.1000000000000001</v>
      </c>
      <c r="B12" s="185" t="s">
        <v>95</v>
      </c>
      <c r="C12" s="185"/>
      <c r="D12" s="18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128"/>
      <c r="R12" s="57"/>
      <c r="S12" s="58"/>
      <c r="T12" s="58"/>
      <c r="U12" s="58"/>
      <c r="V12" s="58"/>
      <c r="W12" s="58"/>
    </row>
    <row r="13" spans="1:23" ht="114.75" customHeight="1" x14ac:dyDescent="0.2">
      <c r="A13" s="183" t="s">
        <v>19</v>
      </c>
      <c r="B13" s="183" t="s">
        <v>84</v>
      </c>
      <c r="C13" s="183" t="s">
        <v>85</v>
      </c>
      <c r="D13" s="99" t="s">
        <v>112</v>
      </c>
      <c r="E13" s="56"/>
      <c r="F13" s="101"/>
      <c r="G13" s="101"/>
      <c r="H13" s="56"/>
      <c r="I13" s="56"/>
      <c r="J13" s="56"/>
      <c r="K13" s="173" t="s">
        <v>86</v>
      </c>
      <c r="L13" s="56"/>
      <c r="M13" s="56"/>
      <c r="N13" s="56"/>
      <c r="O13" s="56"/>
      <c r="P13" s="126"/>
      <c r="Q13" s="129" t="s">
        <v>50</v>
      </c>
      <c r="R13" s="130" t="s">
        <v>113</v>
      </c>
      <c r="S13" s="132" t="s">
        <v>51</v>
      </c>
      <c r="T13" s="102">
        <v>400</v>
      </c>
      <c r="U13" s="118" t="s">
        <v>30</v>
      </c>
      <c r="V13" s="170">
        <v>0</v>
      </c>
      <c r="W13" s="161">
        <f>T13+V13</f>
        <v>400</v>
      </c>
    </row>
    <row r="14" spans="1:23" ht="114.75" x14ac:dyDescent="0.2">
      <c r="A14" s="184"/>
      <c r="B14" s="184"/>
      <c r="C14" s="184"/>
      <c r="D14" s="125" t="s">
        <v>114</v>
      </c>
      <c r="E14" s="99"/>
      <c r="F14" s="99"/>
      <c r="G14" s="99"/>
      <c r="H14" s="99"/>
      <c r="I14" s="99"/>
      <c r="J14" s="173" t="s">
        <v>86</v>
      </c>
      <c r="K14" s="173" t="s">
        <v>86</v>
      </c>
      <c r="L14" s="98"/>
      <c r="M14" s="98"/>
      <c r="N14" s="98"/>
      <c r="O14" s="98"/>
      <c r="P14" s="127"/>
      <c r="Q14" s="129" t="s">
        <v>54</v>
      </c>
      <c r="R14" s="131" t="s">
        <v>44</v>
      </c>
      <c r="S14" s="99" t="s">
        <v>55</v>
      </c>
      <c r="T14" s="102">
        <v>350</v>
      </c>
      <c r="U14" s="102" t="s">
        <v>30</v>
      </c>
      <c r="V14" s="102">
        <v>750</v>
      </c>
      <c r="W14" s="161">
        <f>T14+V14</f>
        <v>1100</v>
      </c>
    </row>
    <row r="15" spans="1:23" x14ac:dyDescent="0.2">
      <c r="A15" s="34"/>
      <c r="B15" s="35"/>
      <c r="C15" s="36"/>
      <c r="D15" s="36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37"/>
      <c r="R15" s="9"/>
      <c r="S15" s="38"/>
      <c r="T15" s="39"/>
      <c r="U15" s="39"/>
      <c r="V15" s="39"/>
      <c r="W15" s="111">
        <f>SUM(W13:W14)</f>
        <v>1500</v>
      </c>
    </row>
  </sheetData>
  <mergeCells count="15">
    <mergeCell ref="A1:W1"/>
    <mergeCell ref="A2:W2"/>
    <mergeCell ref="C13:C14"/>
    <mergeCell ref="B13:B14"/>
    <mergeCell ref="A13:A14"/>
    <mergeCell ref="B12:D12"/>
    <mergeCell ref="A3:W3"/>
    <mergeCell ref="A10:A11"/>
    <mergeCell ref="B10:B11"/>
    <mergeCell ref="C10:C11"/>
    <mergeCell ref="D10:D11"/>
    <mergeCell ref="E10:P10"/>
    <mergeCell ref="Q10:Q11"/>
    <mergeCell ref="R10:R11"/>
    <mergeCell ref="S10:W10"/>
  </mergeCells>
  <pageMargins left="0.7" right="0.7" top="0.75" bottom="0.75" header="0.3" footer="0.3"/>
  <pageSetup scale="70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4"/>
  <sheetViews>
    <sheetView zoomScale="90" zoomScaleNormal="90" workbookViewId="0">
      <selection activeCell="R4" sqref="R4"/>
    </sheetView>
  </sheetViews>
  <sheetFormatPr baseColWidth="10" defaultRowHeight="12.75" x14ac:dyDescent="0.2"/>
  <cols>
    <col min="2" max="2" width="14.28515625" customWidth="1"/>
    <col min="4" max="4" width="20" customWidth="1"/>
    <col min="5" max="6" width="2" bestFit="1" customWidth="1"/>
    <col min="7" max="7" width="2.5703125" bestFit="1" customWidth="1"/>
    <col min="8" max="8" width="2.28515625" bestFit="1" customWidth="1"/>
    <col min="9" max="9" width="2.5703125" bestFit="1" customWidth="1"/>
    <col min="10" max="12" width="2.28515625" bestFit="1" customWidth="1"/>
    <col min="13" max="13" width="2.140625" bestFit="1" customWidth="1"/>
    <col min="14" max="14" width="2.42578125" bestFit="1" customWidth="1"/>
    <col min="15" max="16" width="2.28515625" bestFit="1" customWidth="1"/>
  </cols>
  <sheetData>
    <row r="1" spans="1:23" ht="18" x14ac:dyDescent="0.25">
      <c r="A1" s="212" t="s">
        <v>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ht="15.75" x14ac:dyDescent="0.25">
      <c r="A2" s="213" t="s">
        <v>116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</row>
    <row r="3" spans="1:23" ht="15.75" x14ac:dyDescent="0.2">
      <c r="A3" s="191" t="s">
        <v>40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ht="15.75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</row>
    <row r="5" spans="1:23" x14ac:dyDescent="0.2">
      <c r="A5" s="33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8"/>
    </row>
    <row r="6" spans="1:23" x14ac:dyDescent="0.2">
      <c r="A6" s="33" t="s">
        <v>88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8"/>
    </row>
    <row r="7" spans="1:23" x14ac:dyDescent="0.2">
      <c r="A7" s="33" t="s">
        <v>89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8"/>
    </row>
    <row r="8" spans="1:23" x14ac:dyDescent="0.2">
      <c r="A8" s="33" t="s">
        <v>90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8"/>
    </row>
    <row r="9" spans="1:23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8"/>
    </row>
    <row r="10" spans="1:23" x14ac:dyDescent="0.2">
      <c r="A10" s="186" t="s">
        <v>15</v>
      </c>
      <c r="B10" s="180" t="s">
        <v>99</v>
      </c>
      <c r="C10" s="181" t="s">
        <v>26</v>
      </c>
      <c r="D10" s="179" t="s">
        <v>0</v>
      </c>
      <c r="E10" s="180" t="s">
        <v>17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 t="s">
        <v>10</v>
      </c>
      <c r="R10" s="180" t="s">
        <v>11</v>
      </c>
      <c r="S10" s="179" t="s">
        <v>12</v>
      </c>
      <c r="T10" s="179"/>
      <c r="U10" s="179"/>
      <c r="V10" s="179"/>
      <c r="W10" s="179"/>
    </row>
    <row r="11" spans="1:23" ht="25.5" x14ac:dyDescent="0.2">
      <c r="A11" s="215"/>
      <c r="B11" s="216"/>
      <c r="C11" s="217"/>
      <c r="D11" s="218"/>
      <c r="E11" s="140" t="s">
        <v>1</v>
      </c>
      <c r="F11" s="140" t="s">
        <v>2</v>
      </c>
      <c r="G11" s="140" t="s">
        <v>3</v>
      </c>
      <c r="H11" s="140" t="s">
        <v>4</v>
      </c>
      <c r="I11" s="140" t="s">
        <v>3</v>
      </c>
      <c r="J11" s="140" t="s">
        <v>5</v>
      </c>
      <c r="K11" s="140" t="s">
        <v>5</v>
      </c>
      <c r="L11" s="140" t="s">
        <v>4</v>
      </c>
      <c r="M11" s="140" t="s">
        <v>6</v>
      </c>
      <c r="N11" s="140" t="s">
        <v>7</v>
      </c>
      <c r="O11" s="140" t="s">
        <v>8</v>
      </c>
      <c r="P11" s="140" t="s">
        <v>9</v>
      </c>
      <c r="Q11" s="216"/>
      <c r="R11" s="216"/>
      <c r="S11" s="141" t="s">
        <v>34</v>
      </c>
      <c r="T11" s="142" t="s">
        <v>18</v>
      </c>
      <c r="U11" s="171" t="s">
        <v>127</v>
      </c>
      <c r="V11" s="167" t="s">
        <v>18</v>
      </c>
      <c r="W11" s="142" t="s">
        <v>13</v>
      </c>
    </row>
    <row r="12" spans="1:23" ht="60.75" customHeight="1" x14ac:dyDescent="0.2">
      <c r="A12" s="144"/>
      <c r="B12" s="214" t="s">
        <v>117</v>
      </c>
      <c r="C12" s="214"/>
      <c r="D12" s="21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6"/>
      <c r="R12" s="147"/>
      <c r="S12" s="148"/>
      <c r="T12" s="148"/>
      <c r="U12" s="148"/>
      <c r="V12" s="148"/>
      <c r="W12" s="148"/>
    </row>
    <row r="13" spans="1:23" ht="129" customHeight="1" x14ac:dyDescent="0.2">
      <c r="A13" s="129" t="s">
        <v>19</v>
      </c>
      <c r="B13" s="129" t="s">
        <v>91</v>
      </c>
      <c r="C13" s="129" t="s">
        <v>85</v>
      </c>
      <c r="D13" s="129" t="s">
        <v>115</v>
      </c>
      <c r="E13" s="163"/>
      <c r="F13" s="149" t="s">
        <v>86</v>
      </c>
      <c r="G13" s="149" t="s">
        <v>86</v>
      </c>
      <c r="H13" s="163"/>
      <c r="I13" s="163"/>
      <c r="J13" s="163"/>
      <c r="K13" s="163"/>
      <c r="L13" s="163"/>
      <c r="M13" s="163"/>
      <c r="N13" s="163"/>
      <c r="O13" s="163"/>
      <c r="P13" s="163"/>
      <c r="Q13" s="129" t="s">
        <v>92</v>
      </c>
      <c r="R13" s="149" t="s">
        <v>87</v>
      </c>
      <c r="S13" s="150" t="s">
        <v>51</v>
      </c>
      <c r="T13" s="151">
        <v>1100</v>
      </c>
      <c r="U13" s="152" t="s">
        <v>30</v>
      </c>
      <c r="V13" s="172">
        <v>0</v>
      </c>
      <c r="W13" s="153">
        <f>SUM(U13,T13)</f>
        <v>1100</v>
      </c>
    </row>
    <row r="14" spans="1:23" x14ac:dyDescent="0.2">
      <c r="A14" s="34"/>
      <c r="B14" s="35"/>
      <c r="C14" s="36"/>
      <c r="D14" s="3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37"/>
      <c r="R14" s="9"/>
      <c r="S14" s="38"/>
      <c r="T14" s="39"/>
      <c r="U14" s="39"/>
      <c r="V14" s="39"/>
      <c r="W14" s="143">
        <f>SUM(W13:W13)</f>
        <v>1100</v>
      </c>
    </row>
  </sheetData>
  <mergeCells count="12">
    <mergeCell ref="A1:W1"/>
    <mergeCell ref="A2:W2"/>
    <mergeCell ref="B12:D12"/>
    <mergeCell ref="A3:W3"/>
    <mergeCell ref="A10:A11"/>
    <mergeCell ref="B10:B11"/>
    <mergeCell ref="C10:C11"/>
    <mergeCell ref="D10:D11"/>
    <mergeCell ref="E10:P10"/>
    <mergeCell ref="Q10:Q11"/>
    <mergeCell ref="R10:R11"/>
    <mergeCell ref="S10:W10"/>
  </mergeCells>
  <pageMargins left="0.7" right="0.7" top="0.75" bottom="0.75" header="0.3" footer="0.3"/>
  <pageSetup scale="70" orientation="landscape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M15"/>
  <sheetViews>
    <sheetView zoomScale="70" zoomScaleNormal="70" workbookViewId="0">
      <selection activeCell="J14" sqref="J14"/>
    </sheetView>
  </sheetViews>
  <sheetFormatPr baseColWidth="10" defaultRowHeight="12.75" x14ac:dyDescent="0.2"/>
  <cols>
    <col min="4" max="4" width="65.42578125" customWidth="1"/>
    <col min="5" max="5" width="20" customWidth="1"/>
  </cols>
  <sheetData>
    <row r="4" spans="1:13" ht="18" x14ac:dyDescent="0.25">
      <c r="A4" s="212" t="s">
        <v>21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3" ht="15.75" x14ac:dyDescent="0.25">
      <c r="A5" s="213" t="s">
        <v>116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13" ht="15.75" x14ac:dyDescent="0.25">
      <c r="A6" s="213" t="s">
        <v>118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3" x14ac:dyDescent="0.2">
      <c r="H7" s="53"/>
    </row>
    <row r="9" spans="1:13" x14ac:dyDescent="0.2">
      <c r="G9" s="1"/>
      <c r="H9" s="1"/>
      <c r="I9" s="1"/>
      <c r="J9" s="1"/>
      <c r="K9" s="1"/>
      <c r="L9" s="1"/>
      <c r="M9" s="1"/>
    </row>
    <row r="10" spans="1:13" ht="15.6" customHeight="1" x14ac:dyDescent="0.2">
      <c r="D10" s="115" t="s">
        <v>48</v>
      </c>
      <c r="E10" s="93">
        <f>'Proteccion y control'!W18</f>
        <v>8200</v>
      </c>
      <c r="G10" s="117"/>
      <c r="H10" s="117"/>
      <c r="I10" s="117"/>
      <c r="J10" s="117"/>
      <c r="K10" s="117"/>
      <c r="L10" s="117"/>
      <c r="M10" s="117"/>
    </row>
    <row r="11" spans="1:13" ht="15.75" x14ac:dyDescent="0.2">
      <c r="D11" s="115" t="s">
        <v>70</v>
      </c>
      <c r="E11" s="93">
        <f>'Manejo de Recursos'!W16</f>
        <v>22400</v>
      </c>
      <c r="G11" s="1"/>
      <c r="H11" s="1"/>
      <c r="I11" s="1"/>
      <c r="J11" s="1"/>
      <c r="K11" s="1"/>
      <c r="L11" s="1"/>
      <c r="M11" s="1"/>
    </row>
    <row r="12" spans="1:13" ht="15.75" x14ac:dyDescent="0.2">
      <c r="D12" s="115" t="s">
        <v>49</v>
      </c>
      <c r="E12" s="93">
        <f>'Uso Público'!W15+'Uso Público'!W27</f>
        <v>11550</v>
      </c>
    </row>
    <row r="13" spans="1:13" ht="15.75" customHeight="1" x14ac:dyDescent="0.2">
      <c r="D13" s="116" t="s">
        <v>96</v>
      </c>
      <c r="E13" s="93">
        <f>'Ordenamiento Territorial'!W14</f>
        <v>1100</v>
      </c>
    </row>
    <row r="14" spans="1:13" ht="15.75" x14ac:dyDescent="0.2">
      <c r="D14" s="116" t="s">
        <v>94</v>
      </c>
      <c r="E14" s="93">
        <f>Administracion!W15</f>
        <v>1500</v>
      </c>
    </row>
    <row r="15" spans="1:13" ht="15.75" x14ac:dyDescent="0.2">
      <c r="D15" s="112"/>
      <c r="E15" s="93">
        <f>SUM(E10:E14)</f>
        <v>44750</v>
      </c>
    </row>
  </sheetData>
  <mergeCells count="3">
    <mergeCell ref="A5:K5"/>
    <mergeCell ref="A4:K4"/>
    <mergeCell ref="A6:K6"/>
  </mergeCells>
  <pageMargins left="0.7" right="0.7" top="0.75" bottom="0.75" header="0.3" footer="0.3"/>
  <pageSetup paperSize="9" scale="7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Proteccion y control</vt:lpstr>
      <vt:lpstr>Manejo de Recursos</vt:lpstr>
      <vt:lpstr>Uso Público</vt:lpstr>
      <vt:lpstr>Administracion</vt:lpstr>
      <vt:lpstr>Ordenamiento Territorial</vt:lpstr>
      <vt:lpstr>RESUMEN PRESUPUESTO 2020</vt:lpstr>
      <vt:lpstr>'Proteccion y control'!Área_de_impresión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Kfw08</cp:lastModifiedBy>
  <cp:lastPrinted>2019-05-01T16:56:43Z</cp:lastPrinted>
  <dcterms:created xsi:type="dcterms:W3CDTF">2001-01-15T17:49:33Z</dcterms:created>
  <dcterms:modified xsi:type="dcterms:W3CDTF">2019-05-01T17:03:44Z</dcterms:modified>
</cp:coreProperties>
</file>