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s_Escritorio_HP_AZUL\PROYECTO_CONSOLIDACIÓN_DEL_SIGAP\POAS_2020_PRM ASUNLAQ y RNP_Agua_Dulce\"/>
    </mc:Choice>
  </mc:AlternateContent>
  <bookViews>
    <workbookView xWindow="-32760" yWindow="-32760" windowWidth="15405" windowHeight="8100"/>
  </bookViews>
  <sheets>
    <sheet name="Control y Vigilancia" sheetId="1" r:id="rId1"/>
    <sheet name="Manejo de Recursos" sheetId="13" r:id="rId2"/>
    <sheet name="Ecoturismo y educ amb" sheetId="16" r:id="rId3"/>
    <sheet name="Investigacion y Monitoreo" sheetId="4" r:id="rId4"/>
    <sheet name="Fortalecimiento Inst." sheetId="14" r:id="rId5"/>
    <sheet name="Presupuesto Ideal año 2020" sheetId="15" r:id="rId6"/>
  </sheets>
  <definedNames>
    <definedName name="_xlnm.Print_Area" localSheetId="3">'Investigacion y Monitoreo'!$A$1:$X$17</definedName>
  </definedNames>
  <calcPr calcId="162913"/>
</workbook>
</file>

<file path=xl/calcChain.xml><?xml version="1.0" encoding="utf-8"?>
<calcChain xmlns="http://schemas.openxmlformats.org/spreadsheetml/2006/main">
  <c r="D13" i="15" l="1"/>
  <c r="X14" i="16"/>
  <c r="V19" i="1"/>
  <c r="X24" i="1" l="1"/>
  <c r="T19" i="1"/>
  <c r="W16" i="4"/>
  <c r="D12" i="15" s="1"/>
  <c r="V16" i="4"/>
  <c r="E12" i="15" s="1"/>
  <c r="T16" i="4"/>
  <c r="C12" i="15" s="1"/>
  <c r="V16" i="16"/>
  <c r="E11" i="15" s="1"/>
  <c r="W16" i="16"/>
  <c r="D11" i="15" s="1"/>
  <c r="T16" i="16"/>
  <c r="C11" i="15" s="1"/>
  <c r="D10" i="15"/>
  <c r="W18" i="13"/>
  <c r="V18" i="13"/>
  <c r="E10" i="15" s="1"/>
  <c r="T18" i="13"/>
  <c r="C10" i="15" s="1"/>
  <c r="D9" i="15"/>
  <c r="W28" i="1"/>
  <c r="W29" i="1" s="1"/>
  <c r="W19" i="1"/>
  <c r="V28" i="1"/>
  <c r="V29" i="1" s="1"/>
  <c r="E9" i="15" s="1"/>
  <c r="T28" i="1"/>
  <c r="D14" i="15" l="1"/>
  <c r="T29" i="1"/>
  <c r="C9" i="15" s="1"/>
  <c r="X17" i="14"/>
  <c r="X13" i="14"/>
  <c r="X14" i="14"/>
  <c r="X15" i="14"/>
  <c r="X16" i="14"/>
  <c r="T18" i="14"/>
  <c r="C13" i="15" s="1"/>
  <c r="V18" i="14"/>
  <c r="E13" i="15" s="1"/>
  <c r="E14" i="15" s="1"/>
  <c r="W18" i="14"/>
  <c r="C14" i="15" l="1"/>
  <c r="X18" i="14"/>
  <c r="F10" i="15"/>
  <c r="X15" i="4"/>
  <c r="X15" i="16"/>
  <c r="X18" i="1"/>
  <c r="X17" i="13"/>
  <c r="X25" i="1"/>
  <c r="X26" i="1"/>
  <c r="X27" i="1"/>
  <c r="X17" i="1"/>
  <c r="Z16" i="1"/>
  <c r="Z17" i="1" s="1"/>
  <c r="AA17" i="1" s="1"/>
  <c r="X13" i="4"/>
  <c r="X14" i="4"/>
  <c r="X14" i="13"/>
  <c r="X15" i="13"/>
  <c r="X13" i="1"/>
  <c r="X14" i="1"/>
  <c r="X15" i="1"/>
  <c r="X16" i="1"/>
  <c r="X16" i="16" l="1"/>
  <c r="X18" i="13"/>
  <c r="X28" i="1"/>
  <c r="X19" i="1"/>
  <c r="X16" i="4"/>
  <c r="F11" i="15"/>
  <c r="F12" i="15"/>
  <c r="F13" i="15"/>
  <c r="X29" i="1" l="1"/>
  <c r="F9" i="15"/>
  <c r="F14" i="15" s="1"/>
</calcChain>
</file>

<file path=xl/comments1.xml><?xml version="1.0" encoding="utf-8"?>
<comments xmlns="http://schemas.openxmlformats.org/spreadsheetml/2006/main">
  <authors>
    <author>CONAP</author>
  </authors>
  <commentList>
    <comment ref="W13" authorId="0" shapeId="0">
      <text>
        <r>
          <rPr>
            <b/>
            <sz val="9"/>
            <color indexed="81"/>
            <rFont val="Tahoma"/>
            <charset val="1"/>
          </rPr>
          <t>CONAP:</t>
        </r>
        <r>
          <rPr>
            <sz val="9"/>
            <color indexed="81"/>
            <rFont val="Tahoma"/>
            <charset val="1"/>
          </rPr>
          <t xml:space="preserve">
esto es en especie por visitas de técnico</t>
        </r>
      </text>
    </comment>
  </commentList>
</comments>
</file>

<file path=xl/comments2.xml><?xml version="1.0" encoding="utf-8"?>
<comments xmlns="http://schemas.openxmlformats.org/spreadsheetml/2006/main">
  <authors>
    <author>CONAP</author>
  </authors>
  <commentList>
    <comment ref="D13" authorId="0" shapeId="0">
      <text>
        <r>
          <rPr>
            <b/>
            <sz val="9"/>
            <color indexed="81"/>
            <rFont val="Tahoma"/>
            <charset val="1"/>
          </rPr>
          <t>CONAP:</t>
        </r>
        <r>
          <rPr>
            <sz val="9"/>
            <color indexed="81"/>
            <rFont val="Tahoma"/>
            <charset val="1"/>
          </rPr>
          <t xml:space="preserve">
la maoyor inversión es del proyecto de consolidación del SIGAP, en el programa de compensación</t>
        </r>
      </text>
    </comment>
  </commentList>
</comments>
</file>

<file path=xl/sharedStrings.xml><?xml version="1.0" encoding="utf-8"?>
<sst xmlns="http://schemas.openxmlformats.org/spreadsheetml/2006/main" count="565" uniqueCount="182">
  <si>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</si>
  <si>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</si>
  <si>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</si>
  <si>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</si>
  <si>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</si>
  <si>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</si>
  <si>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</si>
  <si>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</si>
  <si>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</si>
  <si>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</si>
  <si>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</si>
  <si>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</si>
  <si>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</si>
  <si>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</si>
  <si>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</si>
  <si>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</si>
  <si>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</si>
  <si>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</si>
  <si>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</si>
  <si>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1.1.1</t>
  </si>
  <si>
    <t>1.1.2</t>
  </si>
  <si>
    <t>1.2.1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</si>
  <si>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</si>
  <si>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</si>
  <si>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</si>
  <si>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</si>
  <si>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</si>
  <si>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</si>
  <si>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</si>
  <si>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1.1.3</t>
  </si>
  <si>
    <t>Área Protegida</t>
  </si>
  <si>
    <t>Informe de la actividad (plan, listados y fotos)</t>
  </si>
  <si>
    <t>1.2.2</t>
  </si>
  <si>
    <t>CONAP</t>
  </si>
  <si>
    <t>Investigación y Monitoreo</t>
  </si>
  <si>
    <t>Investigaciones</t>
  </si>
  <si>
    <t>1.1.</t>
  </si>
  <si>
    <t>Código de Donante</t>
  </si>
  <si>
    <t>1. Línea de acción: Conservación del área protegida y su biodiversidad.</t>
  </si>
  <si>
    <t>Conservación del Área Protegida y su Biodiversidad</t>
  </si>
  <si>
    <t>1.2.3</t>
  </si>
  <si>
    <t>1.1.4</t>
  </si>
  <si>
    <t>Implementación de la Estrategia de Conservación y Protección de los recursos, con énfasis en la línea de acción de control y vigilancia.</t>
  </si>
  <si>
    <t xml:space="preserve">Área Protegida </t>
  </si>
  <si>
    <t>Se logra conocer la flora de importancia para el área protegida</t>
  </si>
  <si>
    <t>Verificado-res</t>
  </si>
  <si>
    <t>Verifica-dores</t>
  </si>
  <si>
    <t>Responsa-ble</t>
  </si>
  <si>
    <t>Respon-sable</t>
  </si>
  <si>
    <t xml:space="preserve">1. Línea de acción: </t>
  </si>
  <si>
    <t>Fotografías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</si>
  <si>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</si>
  <si>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Se logran establecer monitoreos biológicos para comprobar la presencia de especies de fauna mayores y menores en el área</t>
  </si>
  <si>
    <t xml:space="preserve">PROGRAMA </t>
  </si>
  <si>
    <t>OTRAS</t>
  </si>
  <si>
    <t>total (Q)</t>
  </si>
  <si>
    <t>Total</t>
  </si>
  <si>
    <t>3. Programa: Control y vigilancia para la conservación de los recursos naturales</t>
  </si>
  <si>
    <t>Control y vigilancia para prevenir y evitar la caza dentro del área protegida</t>
  </si>
  <si>
    <t>2. Programa: Fortalecimiento de la educación ambiental y ecoturismo en el área protegida</t>
  </si>
  <si>
    <t>Recorridos y observación del comportamiento de la flora y fauna dentro del área protegida</t>
  </si>
  <si>
    <t>Monitoreos para reconocimiento e identificación de especies de flora y fauna de importancia en el área</t>
  </si>
  <si>
    <t>Se cuenta con un registro de la presencia de especies de importancia de flora y fauna en el área protegida</t>
  </si>
  <si>
    <t>2. Programa: Manejo adecuado de los recursos naturales</t>
  </si>
  <si>
    <t>Proyecto Consolidación del SIGAP-CONAP</t>
  </si>
  <si>
    <t xml:space="preserve">3. Sub programa: Formación y promoción sobre el manejo de áreas protegidas  </t>
  </si>
  <si>
    <t>4. Resultado esperado: Mejor nivel de conocimiento ambiental en la población, desarrollando jornadas educativas y por diferentes medios radiales y visuales, orientados a la gestión ambiental y protección de los recursos naturales y áreas protegidas</t>
  </si>
  <si>
    <t>Crear conciencia ambiental en las nuevas generaciones</t>
  </si>
  <si>
    <t xml:space="preserve">Fortalecimiento Institucional </t>
  </si>
  <si>
    <t>Administración y Gestión del Area Protegida</t>
  </si>
  <si>
    <t xml:space="preserve">Recuperación de zonas degradadas dentro del área protegida </t>
  </si>
  <si>
    <t>Base de datos, fotografías</t>
  </si>
  <si>
    <t>Boleta de registro y base de datos, fotografías</t>
  </si>
  <si>
    <t>Informes, fotografías, producto incautado</t>
  </si>
  <si>
    <t xml:space="preserve">Se cuenta con los mecanismos y estrategias necesarias para la protección de las especies en peligro o amenazadas de extinción. </t>
  </si>
  <si>
    <t>Guarda parques, personal técnico municipal, CONAP.</t>
  </si>
  <si>
    <t>Recorridos de campo, elaboración de transectos, Talleres de capacitación, socialización y sensibilización.</t>
  </si>
  <si>
    <t>Desarrollar estrategias para la promoción y divulgación del área protegida a través de los medios de comunicación</t>
  </si>
  <si>
    <t>Fotografías, Material didáctico, listados de participantes</t>
  </si>
  <si>
    <t>Monitoreos de campo, practicas estudiantiles de nivel medio y superior</t>
  </si>
  <si>
    <t>Proyecto Consolidación del SIGAP-CONAP, ONGs</t>
  </si>
  <si>
    <t>1.1.5</t>
  </si>
  <si>
    <t>1.1.6</t>
  </si>
  <si>
    <t>Talleres de capacitación a personal municipal, sobre le manejo de áreas protegidas</t>
  </si>
  <si>
    <t>fotográfias, listados de asistencia</t>
  </si>
  <si>
    <t>subtotal</t>
  </si>
  <si>
    <t>Mojones delimitados y construidos</t>
  </si>
  <si>
    <t>Contar con estudios apropiados de investigación de Área Protegida que orienten su administración y manejo</t>
  </si>
  <si>
    <t xml:space="preserve">Se logra desarrollar una propuesta de desarrollo economico en temas de educación ambiental y ecoturismos </t>
  </si>
  <si>
    <t>Investigación y estudio de practicas universitarias</t>
  </si>
  <si>
    <t>ONGs, Institutos, Universidades</t>
  </si>
  <si>
    <t xml:space="preserve">3. Sub programa: Formación y planificación estrategica del manejo de áreas protegidas  </t>
  </si>
  <si>
    <t>Area protegida</t>
  </si>
  <si>
    <t>Control y vigilancia</t>
  </si>
  <si>
    <t>Manejo de recursos naturales</t>
  </si>
  <si>
    <t>Investigación y monitoreo</t>
  </si>
  <si>
    <t>Fortalecimiento institucional</t>
  </si>
  <si>
    <t xml:space="preserve">Ecoturismo y Educación Ambiental </t>
  </si>
  <si>
    <t>PLAN OPERATIVO ANUAL 2020</t>
  </si>
  <si>
    <t>PRESUPUESTO IDEAL PARA EL AÑO 2020</t>
  </si>
  <si>
    <t>Resultado Esperado 2,020</t>
  </si>
  <si>
    <t>Resultado 1.1 realizar  investigaciones biológicas de a cuerdo a las necesidades del Área Protegida.</t>
  </si>
  <si>
    <t>2. Línea de acción: Conservación de la Reserva Natural y su biodiversidad</t>
  </si>
  <si>
    <t>5. Resultado esperado: Conservar los recursos naturales del área a través de actividades de manejo y monitoreo con la de todos los actores claves dentro del caserio.</t>
  </si>
  <si>
    <t xml:space="preserve">Comunidad </t>
  </si>
  <si>
    <t xml:space="preserve">Autoridades locales, comité de bosques </t>
  </si>
  <si>
    <t xml:space="preserve">Ejecución del plan de control y prevención de las talas ilegales y prevención de incendios dentro del Área protegida </t>
  </si>
  <si>
    <t xml:space="preserve"> Área protegida </t>
  </si>
  <si>
    <t>Reportes e incautación de productos extraídos ilícitamente del Área protegida   (leña, etc.)</t>
  </si>
  <si>
    <t xml:space="preserve">Se cuenta con un registro e incautación de leña y productos extraídos del  Área protegida </t>
  </si>
  <si>
    <t xml:space="preserve">Brigada comunitaria da mantenimiento a la brecha contra incendios y limites del  Área protegida </t>
  </si>
  <si>
    <t xml:space="preserve">Demarcación y mantenimiento de la brecha contra incendios y del perímetro del  Área protegida </t>
  </si>
  <si>
    <t xml:space="preserve">Construcción de Mojones para delimitar e identificar el  Área protegida </t>
  </si>
  <si>
    <t>Monitoreos periódicos del comité de bosques  dentro del área protegida</t>
  </si>
  <si>
    <t>Capacitación al comité de bosques sobre el control y vigilancia de la diversidad biológica</t>
  </si>
  <si>
    <t>Talleres de capacitación al comité de bosques, sobre el control y vigilancia de la diversidad biológica en áreas protegidas</t>
  </si>
  <si>
    <t xml:space="preserve">comunidad </t>
  </si>
  <si>
    <t>Recopilación de información y base de datos obtenida por parte del comité de bosques.</t>
  </si>
  <si>
    <t>Autoridades locales, comité de bosques, CONAP</t>
  </si>
  <si>
    <t xml:space="preserve">Caserío Nueva Providencia </t>
  </si>
  <si>
    <t xml:space="preserve">Caserío Nueva Providencia Y Área protegida  </t>
  </si>
  <si>
    <t>Realizar eventos sobre días alusivos a los Recursos Naturales</t>
  </si>
  <si>
    <t xml:space="preserve">Reforestación con plantas nativas departe de los comunitarios </t>
  </si>
  <si>
    <t xml:space="preserve">Autoridades locales son sensibilizados sobre la importancia de la conservación y protección del Área protegida </t>
  </si>
  <si>
    <t xml:space="preserve">Se logra dar a conocer la importancia turistica y conservacion del área protegida </t>
  </si>
  <si>
    <t>Caserío Nueva Providencia comité de bosques</t>
  </si>
  <si>
    <t>Talleres de capacitación a  autoridades locales, (comité de bosques y  representantes de COCODES)</t>
  </si>
  <si>
    <t xml:space="preserve"> RESERVA NATURAL PRIVADA “AGUA DULCE”, CASERÍO LA NUEVA PROVIDENCIA, MUNICIPIO DE BARILLAS, HUEHUETENANGO.</t>
  </si>
  <si>
    <t xml:space="preserve">COCODE, Y COMITÉ DE BOSQUES. </t>
  </si>
  <si>
    <t xml:space="preserve">Autoridades locales y comité de bosques </t>
  </si>
  <si>
    <t>Resultado 1.2. Control y vigilancia de la diversidad biológica existente en el área</t>
  </si>
  <si>
    <t xml:space="preserve">Resultado 1.1. Reducción en un 100% de las talas ilegales y prevención de incendios . </t>
  </si>
  <si>
    <t>1.2.4.</t>
  </si>
  <si>
    <t>4. Resultado esperado: Crear las herramientas, capacidades y conocimientos necesarios, a nivel local sobre el manejo adecuado del área protegida.</t>
  </si>
  <si>
    <t>Se cuenta la propuesta del Plan  Maestro del área protegida en base a los lineamientos del CONAP</t>
  </si>
  <si>
    <t xml:space="preserve">Caserio Nueva Providencia </t>
  </si>
  <si>
    <t>Establecer un plan estratégico para la promoción y divulgación del área protegida y sus actividades a nivel comunitario y municipal.</t>
  </si>
  <si>
    <t>Documento técnico del Plan estratégico para la promoción y divulgación del área protegida</t>
  </si>
  <si>
    <t>Resultado 1.1. Definir plan de comunicación, educación y sensibilización a nivel local sobre los recursos naturales del área protegida y el ecoturismo</t>
  </si>
  <si>
    <t>Investigación de especies en peligro de extinción, a través de estudios tecnicos realizados por practicas estudiantiles de nivel medio y superior</t>
  </si>
  <si>
    <t>Borrador del 
Informe técnico</t>
  </si>
  <si>
    <t xml:space="preserve"> RESERVA NATURAL PRIVADA “AGUA DULCE” , CASERÍO LA NUEVA PROVIDENCIA, MUNICIPIO DE BARILLAS, HUEHUETENANGO.</t>
  </si>
  <si>
    <t>Producción forestal a nivel local</t>
  </si>
  <si>
    <t>Aumento en el numero de comunitarios, lideres e instituciones locales capacitados, acreditados e involucrados en apoyo al control y vigilancia para la conservacion del area protegida.</t>
  </si>
  <si>
    <t>Planificacion de visitas y monitoreos con personal comunitario en conocimiento del area a conservar,  que contribuya a la recuperación del área protegida y de sostenibilidad a las actividades realizadas dentro de ella.</t>
  </si>
  <si>
    <t xml:space="preserve">Visitas en el Area Protegidas con el acompañamiento de entidades locales escuelas, colegios y comunitarios </t>
  </si>
  <si>
    <t>fotografias</t>
  </si>
  <si>
    <t xml:space="preserve">Realizar actividades, practicas de Educacion Ambiental en Escuelas, colegios del caserio la nueva providencia </t>
  </si>
  <si>
    <t>Comité de bosques, escuelas ONGs y CONAP</t>
  </si>
  <si>
    <t>Fotografías y/o Planillas  del evento.</t>
  </si>
  <si>
    <t>Se da a conocer la importancia del Área protegida  en el municipio a traves de afiches, y redes sociales.</t>
  </si>
  <si>
    <t xml:space="preserve">Monitoreo de talas ilegales e incendios forestales dentro de la   Reserva Natural Privada </t>
  </si>
  <si>
    <t>Comunidad</t>
  </si>
  <si>
    <t>Municipalidad de Barillas</t>
  </si>
  <si>
    <t>Comité de bosques, y CONAP</t>
  </si>
  <si>
    <t>CONAP, y municipalidad de Barillas.</t>
  </si>
  <si>
    <t>Equipo técnico Municipal, y CONAP.</t>
  </si>
  <si>
    <t>Comité de bosques y CONAP</t>
  </si>
  <si>
    <t>Comité de bosques del Caserío Nueva Providencia  y Escuelas</t>
  </si>
  <si>
    <t xml:space="preserve">Fotografías, reportes, y documento del Plan de Prevención de Control y Vigilancia. </t>
  </si>
  <si>
    <t>Integrantes del COCODE y Comité de bosques capacitados sobre el control y vigilancia, prevención y control de incendios forestales</t>
  </si>
  <si>
    <t xml:space="preserve">Un plan elaborado y ejecutado para implementar un sistema de prevención de control y vigilancia y prevención de incendios forestales dentro del  Área protegida. </t>
  </si>
  <si>
    <t>Se cuenta con un registro de los puntos afectados por talas ilegales y amenaza de incendios forestales.</t>
  </si>
  <si>
    <t>Resultado 1.1. Definir planes para el desarrollo  sostenible de los recursos naturales del área protegida</t>
  </si>
  <si>
    <t>Fotografías, listas de participantes en Talleres y/o reuniones</t>
  </si>
  <si>
    <t>Borrador del documento Plan Maestro del área protegida</t>
  </si>
  <si>
    <t>Resultado 1.2. Personal comunal, capacitado para el manejo y cuidado del área protegida</t>
  </si>
  <si>
    <t>Integrantes del COCODE y Guarda bosques capacitados para el manejo de áreas protegidas</t>
  </si>
  <si>
    <t>Área Protegida y Comunidad</t>
  </si>
  <si>
    <t>Autoridades locales, Equipo técnico municipal y CONAP</t>
  </si>
  <si>
    <t>Municipalidad de Barillas.</t>
  </si>
  <si>
    <t>Resultado 1.1 . Personal capacitado que  contribuya a la recuperación del área protegida y de sostenibilidad a las actividades realizadas dentro de ella.</t>
  </si>
  <si>
    <t>fotografias y planillas</t>
  </si>
  <si>
    <t>Equipo técnico de la municipalidad</t>
  </si>
  <si>
    <t>Talleres de capacitación a los integrantes de COCODE de la Nuea Providencia y comité de bosques, y personal relacionado al tema (COCODES)</t>
  </si>
  <si>
    <t>Comité de bosques, CONAP, ONGs</t>
  </si>
  <si>
    <t xml:space="preserve">Fotografías, reportes </t>
  </si>
  <si>
    <t>Fotografías, listados de participantes</t>
  </si>
  <si>
    <t>Fotografías y reportes</t>
  </si>
  <si>
    <t xml:space="preserve">Desarrollar una serie de charlas educativas en los diferentes niveles educativos en el caserio y a nivel municipal </t>
  </si>
  <si>
    <t>1.1.3.</t>
  </si>
  <si>
    <t xml:space="preserve">CONAP, ONGs, Institutos, Universidades, Caserio la Nueva Providencia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</si>
</sst>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Q-100A]#,##0.00"/>
    <numFmt numFmtId="165" formatCode="_-[$Q-100A]* #,##0.00_-;\-[$Q-100A]* #,##0.00_-;_-[$Q-100A]* &quot;-&quot;??_-;_-@_-"/>
  </numFmts>
  <fonts count="3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70C0"/>
      <name val="Arial"/>
      <family val="2"/>
    </font>
    <font>
      <sz val="9"/>
      <color theme="1"/>
      <name val="Arial"/>
      <family val="2"/>
    </font>
    <font>
      <b/>
      <sz val="11"/>
      <name val="Times New Roman"/>
      <family val="1"/>
    </font>
    <font>
      <b/>
      <i/>
      <sz val="11"/>
      <name val="Arial"/>
      <family val="2"/>
    </font>
    <font>
      <b/>
      <sz val="1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8" fillId="0" borderId="0" xfId="0" applyFont="1" applyBorder="1"/>
    <xf numFmtId="0" fontId="9" fillId="0" borderId="0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11" fillId="0" borderId="0" xfId="0" applyFont="1"/>
    <xf numFmtId="164" fontId="0" fillId="0" borderId="0" xfId="0" applyNumberFormat="1"/>
    <xf numFmtId="164" fontId="1" fillId="0" borderId="0" xfId="0" applyNumberFormat="1" applyFont="1" applyBorder="1"/>
    <xf numFmtId="0" fontId="12" fillId="0" borderId="0" xfId="0" applyFont="1"/>
    <xf numFmtId="0" fontId="12" fillId="0" borderId="0" xfId="0" applyFont="1" applyBorder="1"/>
    <xf numFmtId="0" fontId="14" fillId="0" borderId="0" xfId="0" applyFont="1" applyBorder="1"/>
    <xf numFmtId="0" fontId="15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164" fontId="25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" fillId="0" borderId="0" xfId="0" applyFont="1"/>
    <xf numFmtId="0" fontId="13" fillId="0" borderId="0" xfId="0" applyFont="1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justify"/>
    </xf>
    <xf numFmtId="0" fontId="2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9" fontId="19" fillId="0" borderId="21" xfId="0" applyNumberFormat="1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justify" vertical="top" wrapText="1"/>
    </xf>
    <xf numFmtId="49" fontId="19" fillId="0" borderId="21" xfId="0" applyNumberFormat="1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/>
    </xf>
    <xf numFmtId="0" fontId="17" fillId="0" borderId="21" xfId="0" applyFont="1" applyFill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top" wrapText="1"/>
    </xf>
    <xf numFmtId="49" fontId="7" fillId="0" borderId="21" xfId="0" applyNumberFormat="1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6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/>
    <xf numFmtId="164" fontId="5" fillId="0" borderId="22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justify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6" fillId="0" borderId="0" xfId="0" applyFont="1"/>
    <xf numFmtId="0" fontId="25" fillId="0" borderId="0" xfId="0" applyFont="1"/>
    <xf numFmtId="0" fontId="25" fillId="0" borderId="0" xfId="0" applyFont="1" applyAlignment="1">
      <alignment horizontal="left" vertical="justify"/>
    </xf>
    <xf numFmtId="0" fontId="25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7" fillId="0" borderId="0" xfId="0" applyFont="1" applyAlignment="1">
      <alignment vertical="top"/>
    </xf>
    <xf numFmtId="0" fontId="6" fillId="0" borderId="21" xfId="0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164" fontId="1" fillId="0" borderId="6" xfId="0" applyNumberFormat="1" applyFont="1" applyBorder="1"/>
    <xf numFmtId="164" fontId="7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20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 wrapText="1"/>
    </xf>
    <xf numFmtId="164" fontId="7" fillId="0" borderId="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165" fontId="4" fillId="0" borderId="11" xfId="0" applyNumberFormat="1" applyFont="1" applyBorder="1"/>
    <xf numFmtId="165" fontId="0" fillId="0" borderId="9" xfId="0" applyNumberFormat="1" applyBorder="1" applyAlignment="1">
      <alignment horizontal="center"/>
    </xf>
    <xf numFmtId="165" fontId="4" fillId="0" borderId="8" xfId="0" applyNumberFormat="1" applyFont="1" applyBorder="1"/>
    <xf numFmtId="165" fontId="0" fillId="0" borderId="6" xfId="0" applyNumberFormat="1" applyBorder="1" applyAlignment="1">
      <alignment horizontal="center"/>
    </xf>
    <xf numFmtId="165" fontId="1" fillId="0" borderId="12" xfId="0" applyNumberFormat="1" applyFont="1" applyBorder="1"/>
    <xf numFmtId="164" fontId="4" fillId="0" borderId="0" xfId="0" applyNumberFormat="1" applyFont="1"/>
    <xf numFmtId="0" fontId="1" fillId="0" borderId="13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/>
    <xf numFmtId="0" fontId="7" fillId="0" borderId="0" xfId="0" applyFont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  <xf numFmtId="49" fontId="19" fillId="4" borderId="21" xfId="0" applyNumberFormat="1" applyFont="1" applyFill="1" applyBorder="1" applyAlignment="1">
      <alignment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9" fontId="7" fillId="4" borderId="21" xfId="0" applyNumberFormat="1" applyFont="1" applyFill="1" applyBorder="1" applyAlignment="1">
      <alignment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4" fillId="0" borderId="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28" fillId="0" borderId="12" xfId="0" applyNumberFormat="1" applyFont="1" applyBorder="1"/>
    <xf numFmtId="0" fontId="1" fillId="0" borderId="5" xfId="0" applyFont="1" applyBorder="1"/>
    <xf numFmtId="0" fontId="5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164" fontId="12" fillId="0" borderId="28" xfId="0" applyNumberFormat="1" applyFont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49" fontId="19" fillId="4" borderId="22" xfId="0" applyNumberFormat="1" applyFont="1" applyFill="1" applyBorder="1" applyAlignment="1">
      <alignment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4" borderId="22" xfId="0" applyNumberFormat="1" applyFont="1" applyFill="1" applyBorder="1" applyAlignment="1">
      <alignment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5" fillId="0" borderId="0" xfId="0" applyFont="1" applyAlignment="1"/>
    <xf numFmtId="164" fontId="1" fillId="0" borderId="6" xfId="0" applyNumberFormat="1" applyFont="1" applyBorder="1" applyAlignment="1"/>
    <xf numFmtId="0" fontId="1" fillId="0" borderId="6" xfId="0" applyFont="1" applyBorder="1" applyAlignment="1">
      <alignment horizontal="center" vertical="justify"/>
    </xf>
    <xf numFmtId="0" fontId="1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19" fillId="4" borderId="21" xfId="0" applyFont="1" applyFill="1" applyBorder="1" applyAlignment="1">
      <alignment horizontal="left" vertical="center" wrapText="1"/>
    </xf>
    <xf numFmtId="49" fontId="19" fillId="4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49" fontId="19" fillId="4" borderId="2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9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 wrapText="1"/>
    </xf>
    <xf numFmtId="49" fontId="13" fillId="4" borderId="2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21" fillId="0" borderId="0" xfId="0" applyFont="1" applyBorder="1" applyAlignment="1">
      <alignment horizontal="center" vertical="top"/>
    </xf>
    <xf numFmtId="0" fontId="7" fillId="0" borderId="9" xfId="0" applyFont="1" applyBorder="1" applyAlignment="1">
      <alignment horizontal="center"/>
    </xf>
    <xf numFmtId="49" fontId="7" fillId="4" borderId="21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left" vertical="top"/>
    </xf>
    <xf numFmtId="0" fontId="6" fillId="0" borderId="21" xfId="0" applyFont="1" applyFill="1" applyBorder="1" applyAlignment="1">
      <alignment horizontal="left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9" fontId="7" fillId="4" borderId="31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justify"/>
    </xf>
    <xf numFmtId="0" fontId="7" fillId="4" borderId="22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7" fillId="4" borderId="25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abSelected="1" zoomScale="40" zoomScaleNormal="40" zoomScalePageLayoutView="70" workbookViewId="0">
      <selection activeCell="A21" sqref="A21:X29"/>
    </sheetView>
  </sheetViews>
  <sheetFormatPr baseColWidth="10" defaultRowHeight="12.75" x14ac:dyDescent="0.2"/>
  <cols>
    <col min="1" max="1" width="5.28515625" customWidth="1"/>
    <col min="2" max="2" width="19.7109375" customWidth="1"/>
    <col min="3" max="3" width="11.7109375" customWidth="1"/>
    <col min="4" max="4" width="26.71093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5.28515625" customWidth="1"/>
    <col min="18" max="18" width="12.7109375" customWidth="1"/>
    <col min="19" max="19" width="10.5703125" customWidth="1"/>
    <col min="20" max="20" width="13.140625" customWidth="1"/>
    <col min="21" max="21" width="10.140625" style="21" customWidth="1"/>
    <col min="22" max="22" width="12" customWidth="1"/>
    <col min="23" max="23" width="9.140625" customWidth="1"/>
    <col min="24" max="24" width="13.140625" customWidth="1"/>
    <col min="26" max="27" width="0" hidden="1" customWidth="1"/>
  </cols>
  <sheetData>
    <row r="1" spans="1:26" s="2" customFormat="1" ht="19.5" x14ac:dyDescent="0.25">
      <c r="A1" s="234" t="s">
        <v>16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6" s="2" customFormat="1" ht="15.75" x14ac:dyDescent="0.25">
      <c r="A2" s="235" t="s">
        <v>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6" s="2" customFormat="1" ht="15.75" customHeight="1" x14ac:dyDescent="0.25">
      <c r="A3" s="235" t="s">
        <v>127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6" s="2" customFormat="1" ht="11.6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  <c r="V4" s="34"/>
      <c r="W4" s="34"/>
      <c r="X4" s="34"/>
    </row>
    <row r="5" spans="1:26" x14ac:dyDescent="0.2">
      <c r="A5" s="36" t="s">
        <v>102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6"/>
      <c r="W5" s="36"/>
      <c r="X5" s="8"/>
    </row>
    <row r="6" spans="1:26" x14ac:dyDescent="0.2">
      <c r="A6" s="36" t="s">
        <v>57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7"/>
      <c r="V6" s="36"/>
      <c r="W6" s="36"/>
      <c r="X6" s="8"/>
    </row>
    <row r="7" spans="1:26" x14ac:dyDescent="0.2">
      <c r="A7" s="36" t="s">
        <v>51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36"/>
      <c r="W7" s="36"/>
      <c r="X7" s="8"/>
    </row>
    <row r="8" spans="1:26" x14ac:dyDescent="0.2">
      <c r="A8" s="36" t="s">
        <v>103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  <c r="V8" s="36"/>
      <c r="W8" s="36"/>
      <c r="X8" s="8"/>
    </row>
    <row r="9" spans="1:26" ht="7.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  <c r="V9" s="36"/>
      <c r="W9" s="36"/>
      <c r="X9" s="8"/>
    </row>
    <row r="10" spans="1:26" s="3" customFormat="1" ht="18" customHeight="1" x14ac:dyDescent="0.2">
      <c r="A10" s="227" t="s">
        <v>15</v>
      </c>
      <c r="B10" s="228" t="s">
        <v>100</v>
      </c>
      <c r="C10" s="229" t="s">
        <v>27</v>
      </c>
      <c r="D10" s="237" t="s">
        <v>0</v>
      </c>
      <c r="E10" s="228" t="s">
        <v>17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 t="s">
        <v>10</v>
      </c>
      <c r="R10" s="228" t="s">
        <v>45</v>
      </c>
      <c r="S10" s="236" t="s">
        <v>12</v>
      </c>
      <c r="T10" s="236"/>
      <c r="U10" s="236"/>
      <c r="V10" s="236"/>
      <c r="W10" s="236"/>
      <c r="X10" s="236"/>
    </row>
    <row r="11" spans="1:26" s="4" customFormat="1" ht="36.75" customHeight="1" x14ac:dyDescent="0.2">
      <c r="A11" s="227"/>
      <c r="B11" s="228"/>
      <c r="C11" s="229"/>
      <c r="D11" s="237"/>
      <c r="E11" s="151" t="s">
        <v>1</v>
      </c>
      <c r="F11" s="151" t="s">
        <v>2</v>
      </c>
      <c r="G11" s="151" t="s">
        <v>3</v>
      </c>
      <c r="H11" s="151" t="s">
        <v>4</v>
      </c>
      <c r="I11" s="151" t="s">
        <v>3</v>
      </c>
      <c r="J11" s="151" t="s">
        <v>5</v>
      </c>
      <c r="K11" s="151" t="s">
        <v>5</v>
      </c>
      <c r="L11" s="151" t="s">
        <v>4</v>
      </c>
      <c r="M11" s="151" t="s">
        <v>6</v>
      </c>
      <c r="N11" s="151" t="s">
        <v>7</v>
      </c>
      <c r="O11" s="151" t="s">
        <v>8</v>
      </c>
      <c r="P11" s="151" t="s">
        <v>9</v>
      </c>
      <c r="Q11" s="228"/>
      <c r="R11" s="228"/>
      <c r="S11" s="152" t="s">
        <v>37</v>
      </c>
      <c r="T11" s="153" t="s">
        <v>18</v>
      </c>
      <c r="U11" s="152" t="s">
        <v>37</v>
      </c>
      <c r="V11" s="153" t="s">
        <v>18</v>
      </c>
      <c r="W11" s="154" t="s">
        <v>33</v>
      </c>
      <c r="X11" s="153" t="s">
        <v>13</v>
      </c>
      <c r="Z11" s="28"/>
    </row>
    <row r="12" spans="1:26" s="4" customFormat="1" ht="27.75" customHeight="1" x14ac:dyDescent="0.2">
      <c r="A12" s="155">
        <v>1.1000000000000001</v>
      </c>
      <c r="B12" s="230" t="s">
        <v>131</v>
      </c>
      <c r="C12" s="231"/>
      <c r="D12" s="231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  <c r="R12" s="67"/>
      <c r="S12" s="68"/>
      <c r="T12" s="68"/>
      <c r="U12" s="69"/>
      <c r="V12" s="68"/>
      <c r="W12" s="68"/>
      <c r="X12" s="68"/>
    </row>
    <row r="13" spans="1:26" ht="130.5" customHeight="1" x14ac:dyDescent="0.2">
      <c r="A13" s="120" t="s">
        <v>19</v>
      </c>
      <c r="B13" s="157" t="s">
        <v>161</v>
      </c>
      <c r="C13" s="160" t="s">
        <v>107</v>
      </c>
      <c r="D13" s="160" t="s">
        <v>106</v>
      </c>
      <c r="E13" s="161"/>
      <c r="F13" s="160" t="s">
        <v>14</v>
      </c>
      <c r="G13" s="161" t="s">
        <v>14</v>
      </c>
      <c r="H13" s="161" t="s">
        <v>14</v>
      </c>
      <c r="I13" s="161" t="s">
        <v>14</v>
      </c>
      <c r="J13" s="160" t="s">
        <v>14</v>
      </c>
      <c r="K13" s="160" t="s">
        <v>14</v>
      </c>
      <c r="L13" s="160" t="s">
        <v>14</v>
      </c>
      <c r="M13" s="160" t="s">
        <v>14</v>
      </c>
      <c r="N13" s="160" t="s">
        <v>14</v>
      </c>
      <c r="O13" s="160" t="s">
        <v>14</v>
      </c>
      <c r="P13" s="160" t="s">
        <v>14</v>
      </c>
      <c r="Q13" s="160" t="s">
        <v>128</v>
      </c>
      <c r="R13" s="160" t="s">
        <v>159</v>
      </c>
      <c r="S13" s="77" t="s">
        <v>104</v>
      </c>
      <c r="T13" s="70">
        <v>500</v>
      </c>
      <c r="U13" s="77" t="s">
        <v>153</v>
      </c>
      <c r="V13" s="70">
        <v>1000</v>
      </c>
      <c r="W13" s="70">
        <v>0</v>
      </c>
      <c r="X13" s="72">
        <f t="shared" ref="X13:X18" si="0">T13+V13+W13</f>
        <v>1500</v>
      </c>
    </row>
    <row r="14" spans="1:26" ht="102.75" customHeight="1" x14ac:dyDescent="0.2">
      <c r="A14" s="193" t="s">
        <v>20</v>
      </c>
      <c r="B14" s="194" t="s">
        <v>160</v>
      </c>
      <c r="C14" s="96" t="s">
        <v>152</v>
      </c>
      <c r="D14" s="96" t="s">
        <v>174</v>
      </c>
      <c r="E14" s="195"/>
      <c r="F14" s="195" t="s">
        <v>14</v>
      </c>
      <c r="G14" s="195" t="s">
        <v>14</v>
      </c>
      <c r="H14" s="96" t="s">
        <v>14</v>
      </c>
      <c r="I14" s="195"/>
      <c r="J14" s="195"/>
      <c r="K14" s="195"/>
      <c r="L14" s="195"/>
      <c r="M14" s="195"/>
      <c r="N14" s="195"/>
      <c r="O14" s="195"/>
      <c r="P14" s="195"/>
      <c r="Q14" s="96" t="s">
        <v>175</v>
      </c>
      <c r="R14" s="195" t="s">
        <v>31</v>
      </c>
      <c r="S14" s="92" t="s">
        <v>104</v>
      </c>
      <c r="T14" s="91">
        <v>0</v>
      </c>
      <c r="U14" s="97" t="s">
        <v>80</v>
      </c>
      <c r="V14" s="91">
        <v>1600</v>
      </c>
      <c r="W14" s="91">
        <v>0</v>
      </c>
      <c r="X14" s="93">
        <f t="shared" si="0"/>
        <v>1600</v>
      </c>
      <c r="Z14" s="19"/>
    </row>
    <row r="15" spans="1:26" ht="69.75" customHeight="1" x14ac:dyDescent="0.2">
      <c r="A15" s="120" t="s">
        <v>29</v>
      </c>
      <c r="B15" s="199" t="s">
        <v>162</v>
      </c>
      <c r="C15" s="164" t="s">
        <v>107</v>
      </c>
      <c r="D15" s="164" t="s">
        <v>151</v>
      </c>
      <c r="E15" s="120"/>
      <c r="F15" s="120" t="s">
        <v>14</v>
      </c>
      <c r="G15" s="120" t="s">
        <v>14</v>
      </c>
      <c r="H15" s="120" t="s">
        <v>14</v>
      </c>
      <c r="I15" s="120" t="s">
        <v>14</v>
      </c>
      <c r="J15" s="120" t="s">
        <v>14</v>
      </c>
      <c r="K15" s="120" t="s">
        <v>14</v>
      </c>
      <c r="L15" s="120" t="s">
        <v>14</v>
      </c>
      <c r="M15" s="120" t="s">
        <v>14</v>
      </c>
      <c r="N15" s="120" t="s">
        <v>14</v>
      </c>
      <c r="O15" s="120" t="s">
        <v>14</v>
      </c>
      <c r="P15" s="120" t="s">
        <v>14</v>
      </c>
      <c r="Q15" s="86" t="s">
        <v>129</v>
      </c>
      <c r="R15" s="164" t="s">
        <v>72</v>
      </c>
      <c r="S15" s="92" t="s">
        <v>104</v>
      </c>
      <c r="T15" s="91">
        <v>1</v>
      </c>
      <c r="U15" s="88" t="s">
        <v>80</v>
      </c>
      <c r="V15" s="94">
        <v>300</v>
      </c>
      <c r="W15" s="94">
        <v>0</v>
      </c>
      <c r="X15" s="118">
        <f t="shared" si="0"/>
        <v>301</v>
      </c>
      <c r="Z15" s="19"/>
    </row>
    <row r="16" spans="1:26" ht="70.5" customHeight="1" x14ac:dyDescent="0.2">
      <c r="A16" s="156" t="s">
        <v>41</v>
      </c>
      <c r="B16" s="158" t="s">
        <v>109</v>
      </c>
      <c r="C16" s="86" t="s">
        <v>107</v>
      </c>
      <c r="D16" s="86" t="s">
        <v>108</v>
      </c>
      <c r="E16" s="163"/>
      <c r="F16" s="163" t="s">
        <v>14</v>
      </c>
      <c r="G16" s="163" t="s">
        <v>14</v>
      </c>
      <c r="H16" s="163" t="s">
        <v>14</v>
      </c>
      <c r="I16" s="198" t="s">
        <v>14</v>
      </c>
      <c r="J16" s="198" t="s">
        <v>14</v>
      </c>
      <c r="K16" s="198" t="s">
        <v>14</v>
      </c>
      <c r="L16" s="198" t="s">
        <v>14</v>
      </c>
      <c r="M16" s="198" t="s">
        <v>14</v>
      </c>
      <c r="N16" s="198" t="s">
        <v>14</v>
      </c>
      <c r="O16" s="198" t="s">
        <v>14</v>
      </c>
      <c r="P16" s="163"/>
      <c r="Q16" s="86" t="s">
        <v>105</v>
      </c>
      <c r="R16" s="164" t="s">
        <v>73</v>
      </c>
      <c r="S16" s="95" t="s">
        <v>104</v>
      </c>
      <c r="T16" s="94">
        <v>500</v>
      </c>
      <c r="U16" s="95"/>
      <c r="V16" s="94"/>
      <c r="W16" s="94">
        <v>0</v>
      </c>
      <c r="X16" s="118">
        <f t="shared" si="0"/>
        <v>500</v>
      </c>
      <c r="Z16" s="19">
        <f>960*4</f>
        <v>3840</v>
      </c>
    </row>
    <row r="17" spans="1:27" ht="69.400000000000006" customHeight="1" x14ac:dyDescent="0.2">
      <c r="A17" s="86" t="s">
        <v>81</v>
      </c>
      <c r="B17" s="158" t="s">
        <v>110</v>
      </c>
      <c r="C17" s="86" t="s">
        <v>107</v>
      </c>
      <c r="D17" s="86" t="s">
        <v>111</v>
      </c>
      <c r="E17" s="163"/>
      <c r="F17" s="163"/>
      <c r="G17" s="86" t="s">
        <v>14</v>
      </c>
      <c r="H17" s="86" t="s">
        <v>14</v>
      </c>
      <c r="I17" s="86" t="s">
        <v>14</v>
      </c>
      <c r="J17" s="86"/>
      <c r="K17" s="163"/>
      <c r="L17" s="163"/>
      <c r="M17" s="163"/>
      <c r="N17" s="163"/>
      <c r="O17" s="163"/>
      <c r="P17" s="163"/>
      <c r="Q17" s="86" t="s">
        <v>129</v>
      </c>
      <c r="R17" s="86" t="s">
        <v>50</v>
      </c>
      <c r="S17" s="95" t="s">
        <v>104</v>
      </c>
      <c r="T17" s="94">
        <v>4800</v>
      </c>
      <c r="U17" s="95"/>
      <c r="V17" s="94"/>
      <c r="W17" s="94">
        <v>0</v>
      </c>
      <c r="X17" s="118">
        <f t="shared" si="0"/>
        <v>4800</v>
      </c>
      <c r="Z17" s="19">
        <f>Z16/63</f>
        <v>60.952380952380949</v>
      </c>
      <c r="AA17" s="19">
        <f>Z17*80</f>
        <v>4876.1904761904761</v>
      </c>
    </row>
    <row r="18" spans="1:27" ht="57.75" customHeight="1" x14ac:dyDescent="0.2">
      <c r="A18" s="200" t="s">
        <v>82</v>
      </c>
      <c r="B18" s="201" t="s">
        <v>86</v>
      </c>
      <c r="C18" s="196" t="s">
        <v>107</v>
      </c>
      <c r="D18" s="200" t="s">
        <v>112</v>
      </c>
      <c r="E18" s="202"/>
      <c r="F18" s="202"/>
      <c r="G18" s="200"/>
      <c r="H18" s="200"/>
      <c r="I18" s="200" t="s">
        <v>14</v>
      </c>
      <c r="J18" s="200" t="s">
        <v>14</v>
      </c>
      <c r="K18" s="202"/>
      <c r="L18" s="202"/>
      <c r="M18" s="202"/>
      <c r="N18" s="202"/>
      <c r="O18" s="202"/>
      <c r="P18" s="202"/>
      <c r="Q18" s="200" t="s">
        <v>129</v>
      </c>
      <c r="R18" s="86" t="s">
        <v>50</v>
      </c>
      <c r="S18" s="197" t="s">
        <v>104</v>
      </c>
      <c r="T18" s="203">
        <v>1000</v>
      </c>
      <c r="U18" s="204"/>
      <c r="V18" s="203"/>
      <c r="W18" s="203">
        <v>0</v>
      </c>
      <c r="X18" s="205">
        <f t="shared" si="0"/>
        <v>1000</v>
      </c>
      <c r="Z18" s="19"/>
      <c r="AA18" s="19"/>
    </row>
    <row r="19" spans="1:27" ht="26.25" customHeight="1" x14ac:dyDescent="0.2">
      <c r="A19" s="38"/>
      <c r="B19" s="233" t="s">
        <v>85</v>
      </c>
      <c r="C19" s="233"/>
      <c r="D19" s="233"/>
      <c r="E19" s="9"/>
      <c r="F19" s="9"/>
      <c r="G19" s="81"/>
      <c r="H19" s="81"/>
      <c r="I19" s="81"/>
      <c r="J19" s="81"/>
      <c r="K19" s="9"/>
      <c r="L19" s="9"/>
      <c r="M19" s="9"/>
      <c r="N19" s="9"/>
      <c r="O19" s="9"/>
      <c r="P19" s="9"/>
      <c r="Q19" s="82"/>
      <c r="R19" s="81"/>
      <c r="S19" s="42"/>
      <c r="T19" s="89">
        <f>SUM(T13:T18)</f>
        <v>6801</v>
      </c>
      <c r="U19" s="89"/>
      <c r="V19" s="89">
        <f>SUM(V13:V18)</f>
        <v>2900</v>
      </c>
      <c r="W19" s="89">
        <f t="shared" ref="W19:X19" si="1">SUM(W13:W18)</f>
        <v>0</v>
      </c>
      <c r="X19" s="89">
        <f t="shared" si="1"/>
        <v>9701</v>
      </c>
      <c r="Z19" s="19"/>
    </row>
    <row r="20" spans="1:27" ht="15.75" customHeight="1" x14ac:dyDescent="0.2">
      <c r="A20" s="38"/>
      <c r="B20" s="39"/>
      <c r="C20" s="40"/>
      <c r="D20" s="4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41"/>
      <c r="R20" s="9"/>
      <c r="S20" s="42"/>
      <c r="T20" s="43"/>
      <c r="U20" s="44"/>
      <c r="V20" s="43"/>
      <c r="W20" s="43"/>
      <c r="X20" s="45"/>
      <c r="Z20" s="19"/>
    </row>
    <row r="21" spans="1:27" ht="18.75" customHeight="1" x14ac:dyDescent="0.2">
      <c r="A21" s="237" t="s">
        <v>15</v>
      </c>
      <c r="B21" s="228" t="s">
        <v>100</v>
      </c>
      <c r="C21" s="228" t="s">
        <v>27</v>
      </c>
      <c r="D21" s="237" t="s">
        <v>0</v>
      </c>
      <c r="E21" s="228" t="s">
        <v>17</v>
      </c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 t="s">
        <v>10</v>
      </c>
      <c r="R21" s="228" t="s">
        <v>11</v>
      </c>
      <c r="S21" s="236" t="s">
        <v>12</v>
      </c>
      <c r="T21" s="236"/>
      <c r="U21" s="236"/>
      <c r="V21" s="236"/>
      <c r="W21" s="236"/>
      <c r="X21" s="236"/>
      <c r="Z21" s="19"/>
    </row>
    <row r="22" spans="1:27" ht="21.75" customHeight="1" x14ac:dyDescent="0.2">
      <c r="A22" s="238"/>
      <c r="B22" s="232"/>
      <c r="C22" s="232"/>
      <c r="D22" s="238"/>
      <c r="E22" s="207" t="s">
        <v>1</v>
      </c>
      <c r="F22" s="207" t="s">
        <v>2</v>
      </c>
      <c r="G22" s="207" t="s">
        <v>3</v>
      </c>
      <c r="H22" s="207" t="s">
        <v>4</v>
      </c>
      <c r="I22" s="207" t="s">
        <v>3</v>
      </c>
      <c r="J22" s="207" t="s">
        <v>5</v>
      </c>
      <c r="K22" s="207" t="s">
        <v>5</v>
      </c>
      <c r="L22" s="207" t="s">
        <v>4</v>
      </c>
      <c r="M22" s="207" t="s">
        <v>6</v>
      </c>
      <c r="N22" s="207" t="s">
        <v>7</v>
      </c>
      <c r="O22" s="207" t="s">
        <v>8</v>
      </c>
      <c r="P22" s="207" t="s">
        <v>9</v>
      </c>
      <c r="Q22" s="232"/>
      <c r="R22" s="232"/>
      <c r="S22" s="208" t="s">
        <v>37</v>
      </c>
      <c r="T22" s="209" t="s">
        <v>18</v>
      </c>
      <c r="U22" s="208" t="s">
        <v>37</v>
      </c>
      <c r="V22" s="209" t="s">
        <v>18</v>
      </c>
      <c r="W22" s="210" t="s">
        <v>33</v>
      </c>
      <c r="X22" s="209" t="s">
        <v>13</v>
      </c>
      <c r="Z22" s="20"/>
    </row>
    <row r="23" spans="1:27" s="4" customFormat="1" ht="30" customHeight="1" x14ac:dyDescent="0.2">
      <c r="A23" s="83"/>
      <c r="B23" s="226" t="s">
        <v>130</v>
      </c>
      <c r="C23" s="226"/>
      <c r="D23" s="226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84"/>
      <c r="S23" s="86"/>
      <c r="T23" s="87"/>
      <c r="U23" s="88"/>
      <c r="V23" s="87"/>
      <c r="W23" s="87"/>
      <c r="X23" s="89"/>
    </row>
    <row r="24" spans="1:27" s="4" customFormat="1" ht="62.45" customHeight="1" x14ac:dyDescent="0.2">
      <c r="A24" s="86" t="s">
        <v>21</v>
      </c>
      <c r="B24" s="158" t="s">
        <v>58</v>
      </c>
      <c r="C24" s="86" t="s">
        <v>30</v>
      </c>
      <c r="D24" s="159" t="s">
        <v>113</v>
      </c>
      <c r="E24" s="84" t="s">
        <v>14</v>
      </c>
      <c r="F24" s="84" t="s">
        <v>14</v>
      </c>
      <c r="G24" s="84" t="s">
        <v>14</v>
      </c>
      <c r="H24" s="84" t="s">
        <v>14</v>
      </c>
      <c r="I24" s="84" t="s">
        <v>14</v>
      </c>
      <c r="J24" s="84" t="s">
        <v>14</v>
      </c>
      <c r="K24" s="84" t="s">
        <v>14</v>
      </c>
      <c r="L24" s="84" t="s">
        <v>14</v>
      </c>
      <c r="M24" s="84" t="s">
        <v>14</v>
      </c>
      <c r="N24" s="84" t="s">
        <v>14</v>
      </c>
      <c r="O24" s="84" t="s">
        <v>14</v>
      </c>
      <c r="P24" s="84" t="s">
        <v>14</v>
      </c>
      <c r="Q24" s="162" t="s">
        <v>105</v>
      </c>
      <c r="R24" s="86" t="s">
        <v>176</v>
      </c>
      <c r="S24" s="77" t="s">
        <v>104</v>
      </c>
      <c r="T24" s="87">
        <v>21600</v>
      </c>
      <c r="U24" s="71" t="s">
        <v>80</v>
      </c>
      <c r="V24" s="87">
        <v>1200</v>
      </c>
      <c r="W24" s="87"/>
      <c r="X24" s="89">
        <f>W24+V24+T24</f>
        <v>22800</v>
      </c>
      <c r="Y24" s="136"/>
    </row>
    <row r="25" spans="1:27" s="4" customFormat="1" ht="82.5" customHeight="1" x14ac:dyDescent="0.2">
      <c r="A25" s="86" t="s">
        <v>32</v>
      </c>
      <c r="B25" s="158" t="s">
        <v>114</v>
      </c>
      <c r="C25" s="86" t="s">
        <v>104</v>
      </c>
      <c r="D25" s="159" t="s">
        <v>115</v>
      </c>
      <c r="E25" s="84"/>
      <c r="F25" s="84" t="s">
        <v>14</v>
      </c>
      <c r="G25" s="84"/>
      <c r="H25" s="90" t="s">
        <v>14</v>
      </c>
      <c r="I25" s="84"/>
      <c r="J25" s="84" t="s">
        <v>14</v>
      </c>
      <c r="K25" s="84"/>
      <c r="L25" s="84"/>
      <c r="M25" s="84"/>
      <c r="N25" s="84"/>
      <c r="O25" s="84"/>
      <c r="P25" s="84"/>
      <c r="Q25" s="164" t="s">
        <v>156</v>
      </c>
      <c r="R25" s="164" t="s">
        <v>177</v>
      </c>
      <c r="S25" s="77" t="s">
        <v>104</v>
      </c>
      <c r="T25" s="87">
        <v>0</v>
      </c>
      <c r="U25" s="71" t="s">
        <v>80</v>
      </c>
      <c r="V25" s="87">
        <v>1600</v>
      </c>
      <c r="W25" s="87"/>
      <c r="X25" s="89">
        <f>W25+V25+T25</f>
        <v>1600</v>
      </c>
      <c r="Y25" s="136"/>
    </row>
    <row r="26" spans="1:27" s="4" customFormat="1" ht="79.5" customHeight="1" x14ac:dyDescent="0.2">
      <c r="A26" s="86" t="s">
        <v>40</v>
      </c>
      <c r="B26" s="158" t="s">
        <v>60</v>
      </c>
      <c r="C26" s="86" t="s">
        <v>30</v>
      </c>
      <c r="D26" s="159" t="s">
        <v>61</v>
      </c>
      <c r="E26" s="84" t="s">
        <v>14</v>
      </c>
      <c r="F26" s="84" t="s">
        <v>14</v>
      </c>
      <c r="G26" s="84" t="s">
        <v>14</v>
      </c>
      <c r="H26" s="84" t="s">
        <v>14</v>
      </c>
      <c r="I26" s="84" t="s">
        <v>14</v>
      </c>
      <c r="J26" s="84" t="s">
        <v>14</v>
      </c>
      <c r="K26" s="84" t="s">
        <v>14</v>
      </c>
      <c r="L26" s="84" t="s">
        <v>14</v>
      </c>
      <c r="M26" s="84" t="s">
        <v>14</v>
      </c>
      <c r="N26" s="84" t="s">
        <v>14</v>
      </c>
      <c r="O26" s="84" t="s">
        <v>14</v>
      </c>
      <c r="P26" s="84" t="s">
        <v>14</v>
      </c>
      <c r="Q26" s="162" t="s">
        <v>105</v>
      </c>
      <c r="R26" s="86" t="s">
        <v>178</v>
      </c>
      <c r="S26" s="77" t="s">
        <v>104</v>
      </c>
      <c r="T26" s="87">
        <v>1</v>
      </c>
      <c r="U26" s="71" t="s">
        <v>80</v>
      </c>
      <c r="V26" s="87">
        <v>1000</v>
      </c>
      <c r="W26" s="87"/>
      <c r="X26" s="89">
        <f>W26+V26+T26</f>
        <v>1001</v>
      </c>
    </row>
    <row r="27" spans="1:27" s="4" customFormat="1" ht="100.5" customHeight="1" x14ac:dyDescent="0.2">
      <c r="A27" s="86" t="s">
        <v>132</v>
      </c>
      <c r="B27" s="158" t="s">
        <v>62</v>
      </c>
      <c r="C27" s="86" t="s">
        <v>30</v>
      </c>
      <c r="D27" s="159" t="s">
        <v>117</v>
      </c>
      <c r="E27" s="84"/>
      <c r="F27" s="90"/>
      <c r="G27" s="84"/>
      <c r="H27" s="84"/>
      <c r="I27" s="90" t="s">
        <v>14</v>
      </c>
      <c r="J27" s="84"/>
      <c r="K27" s="84"/>
      <c r="L27" s="90" t="s">
        <v>14</v>
      </c>
      <c r="M27" s="84"/>
      <c r="N27" s="84"/>
      <c r="O27" s="90" t="s">
        <v>14</v>
      </c>
      <c r="P27" s="84"/>
      <c r="Q27" s="86" t="s">
        <v>105</v>
      </c>
      <c r="R27" s="86" t="s">
        <v>71</v>
      </c>
      <c r="S27" s="77" t="s">
        <v>104</v>
      </c>
      <c r="T27" s="87">
        <v>300</v>
      </c>
      <c r="U27" s="71" t="s">
        <v>80</v>
      </c>
      <c r="V27" s="87">
        <v>500</v>
      </c>
      <c r="W27" s="87"/>
      <c r="X27" s="89">
        <f>W27+V27+T27</f>
        <v>800</v>
      </c>
    </row>
    <row r="28" spans="1:27" ht="15.75" customHeight="1" x14ac:dyDescent="0.2">
      <c r="A28" s="8"/>
      <c r="B28" s="224" t="s">
        <v>85</v>
      </c>
      <c r="C28" s="224"/>
      <c r="D28" s="22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124">
        <f>SUM(T24:T27)</f>
        <v>21901</v>
      </c>
      <c r="U28" s="124"/>
      <c r="V28" s="124">
        <f t="shared" ref="V28:X28" si="2">SUM(V24:V27)</f>
        <v>4300</v>
      </c>
      <c r="W28" s="124">
        <f t="shared" si="2"/>
        <v>0</v>
      </c>
      <c r="X28" s="124">
        <f t="shared" si="2"/>
        <v>26201</v>
      </c>
    </row>
    <row r="29" spans="1:27" ht="31.5" customHeight="1" x14ac:dyDescent="0.2">
      <c r="A29" s="8"/>
      <c r="B29" s="225" t="s">
        <v>56</v>
      </c>
      <c r="C29" s="225"/>
      <c r="D29" s="225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3">
        <f>T28+T19</f>
        <v>28702</v>
      </c>
      <c r="U29" s="223"/>
      <c r="V29" s="223">
        <f t="shared" ref="V29:X29" si="3">V28+V19</f>
        <v>7200</v>
      </c>
      <c r="W29" s="223">
        <f t="shared" si="3"/>
        <v>0</v>
      </c>
      <c r="X29" s="223">
        <f t="shared" si="3"/>
        <v>35902</v>
      </c>
    </row>
    <row r="30" spans="1:27" x14ac:dyDescent="0.2">
      <c r="A30" s="9"/>
      <c r="B30" s="46"/>
      <c r="C30" s="46"/>
      <c r="D30" s="4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22"/>
      <c r="V30" s="9"/>
      <c r="W30" s="9"/>
      <c r="X30" s="8"/>
    </row>
    <row r="31" spans="1:27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22"/>
      <c r="V31" s="9"/>
      <c r="W31" s="9"/>
      <c r="X31" s="9"/>
    </row>
    <row r="32" spans="1:27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23"/>
      <c r="V32" s="10"/>
      <c r="W32" s="10"/>
      <c r="X32" s="10"/>
    </row>
    <row r="33" spans="1:24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23"/>
      <c r="V33" s="10"/>
      <c r="W33" s="10"/>
      <c r="X33" s="10"/>
    </row>
    <row r="34" spans="1:24" s="4" customForma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3"/>
      <c r="V34" s="10"/>
      <c r="W34" s="10"/>
      <c r="X34" s="10"/>
    </row>
    <row r="35" spans="1:24" s="5" customForma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3"/>
      <c r="V35" s="10"/>
      <c r="W35" s="10"/>
      <c r="X35" s="10"/>
    </row>
    <row r="36" spans="1:24" s="5" customFormat="1" x14ac:dyDescent="0.2">
      <c r="A36" s="14"/>
      <c r="B36" s="15"/>
      <c r="C36" s="12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2"/>
      <c r="R36" s="12"/>
      <c r="S36" s="11"/>
      <c r="T36" s="11"/>
      <c r="U36" s="24"/>
      <c r="V36" s="11"/>
      <c r="W36" s="11"/>
      <c r="X36" s="11"/>
    </row>
    <row r="37" spans="1:24" s="5" customFormat="1" x14ac:dyDescent="0.2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5"/>
      <c r="V37" s="15"/>
      <c r="W37" s="15"/>
      <c r="X37" s="15"/>
    </row>
    <row r="38" spans="1:24" s="5" customForma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26"/>
      <c r="V38" s="17"/>
      <c r="W38" s="17"/>
      <c r="X38" s="17"/>
    </row>
    <row r="39" spans="1:24" s="5" customForma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26"/>
      <c r="V39" s="17"/>
      <c r="W39" s="17"/>
      <c r="X39" s="17"/>
    </row>
    <row r="40" spans="1:24" s="5" customFormat="1" x14ac:dyDescent="0.2">
      <c r="U40" s="27"/>
    </row>
    <row r="41" spans="1:24" s="5" customFormat="1" x14ac:dyDescent="0.2">
      <c r="U41" s="27"/>
    </row>
    <row r="42" spans="1:24" s="5" customFormat="1" x14ac:dyDescent="0.2">
      <c r="U42" s="27"/>
    </row>
    <row r="43" spans="1:24" s="5" customFormat="1" x14ac:dyDescent="0.2">
      <c r="U43" s="27"/>
    </row>
    <row r="44" spans="1:24" s="5" customFormat="1" x14ac:dyDescent="0.2">
      <c r="U44" s="27"/>
    </row>
    <row r="45" spans="1:24" s="5" customFormat="1" x14ac:dyDescent="0.2">
      <c r="U45" s="27"/>
    </row>
    <row r="46" spans="1:24" s="5" customFormat="1" x14ac:dyDescent="0.2">
      <c r="U46" s="27"/>
    </row>
    <row r="47" spans="1:24" s="5" customFormat="1" x14ac:dyDescent="0.2">
      <c r="U47" s="27"/>
    </row>
    <row r="48" spans="1:24" s="5" customFormat="1" x14ac:dyDescent="0.2">
      <c r="U48" s="27"/>
    </row>
    <row r="49" spans="1:24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27"/>
      <c r="V49" s="5"/>
      <c r="W49" s="5"/>
      <c r="X49" s="5"/>
    </row>
    <row r="50" spans="1:24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27"/>
      <c r="V50" s="5"/>
      <c r="W50" s="5"/>
      <c r="X50" s="5"/>
    </row>
  </sheetData>
  <mergeCells count="24">
    <mergeCell ref="S21:X21"/>
    <mergeCell ref="A21:A22"/>
    <mergeCell ref="B21:B22"/>
    <mergeCell ref="C21:C22"/>
    <mergeCell ref="D21:D22"/>
    <mergeCell ref="E21:P21"/>
    <mergeCell ref="Q21:Q22"/>
    <mergeCell ref="A1:X1"/>
    <mergeCell ref="A2:X2"/>
    <mergeCell ref="A3:X3"/>
    <mergeCell ref="S10:X10"/>
    <mergeCell ref="D10:D11"/>
    <mergeCell ref="Q10:Q11"/>
    <mergeCell ref="B28:D28"/>
    <mergeCell ref="B29:D29"/>
    <mergeCell ref="B23:D23"/>
    <mergeCell ref="A10:A11"/>
    <mergeCell ref="R10:R11"/>
    <mergeCell ref="C10:C11"/>
    <mergeCell ref="B10:B11"/>
    <mergeCell ref="E10:P10"/>
    <mergeCell ref="B12:D12"/>
    <mergeCell ref="R21:R22"/>
    <mergeCell ref="B19:D19"/>
  </mergeCells>
  <phoneticPr fontId="0" type="noConversion"/>
  <printOptions horizontalCentered="1" verticalCentered="1"/>
  <pageMargins left="0.27559055118110237" right="0.27559055118110237" top="0.70866141732283472" bottom="0.39370078740157483" header="0.31496062992125984" footer="0.31496062992125984"/>
  <pageSetup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view="pageLayout" zoomScale="25" zoomScaleNormal="100" zoomScalePageLayoutView="25" workbookViewId="0">
      <selection activeCell="T16" sqref="T16"/>
    </sheetView>
  </sheetViews>
  <sheetFormatPr baseColWidth="10" defaultRowHeight="12.75" x14ac:dyDescent="0.2"/>
  <cols>
    <col min="1" max="1" width="4.85546875" style="8" customWidth="1"/>
    <col min="2" max="2" width="14.140625" style="6" customWidth="1"/>
    <col min="3" max="3" width="11.7109375" style="7" customWidth="1"/>
    <col min="4" max="4" width="16.7109375" style="7" customWidth="1"/>
    <col min="5" max="16" width="2" style="7" customWidth="1"/>
    <col min="17" max="17" width="9.28515625" style="8" customWidth="1"/>
    <col min="18" max="18" width="10.28515625" style="7" customWidth="1"/>
    <col min="19" max="19" width="10.85546875" style="8" customWidth="1"/>
    <col min="20" max="20" width="13.42578125" style="8" customWidth="1"/>
    <col min="21" max="21" width="9.42578125" style="21" customWidth="1"/>
    <col min="22" max="22" width="12.5703125" style="8" customWidth="1"/>
    <col min="23" max="23" width="11.28515625" style="8" customWidth="1"/>
    <col min="24" max="24" width="13" style="8" customWidth="1"/>
  </cols>
  <sheetData>
    <row r="1" spans="1:24" s="2" customFormat="1" ht="15.75" x14ac:dyDescent="0.25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s="2" customFormat="1" ht="15.75" x14ac:dyDescent="0.25">
      <c r="A2" s="235" t="s">
        <v>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 s="2" customFormat="1" ht="15.75" customHeight="1" x14ac:dyDescent="0.25">
      <c r="A3" s="235" t="s">
        <v>127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4" s="2" customFormat="1" ht="15.7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7"/>
      <c r="W4" s="47"/>
      <c r="X4" s="47"/>
    </row>
    <row r="5" spans="1:24" s="2" customFormat="1" ht="12.75" customHeight="1" x14ac:dyDescent="0.25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47"/>
      <c r="S5" s="47"/>
      <c r="T5" s="47"/>
      <c r="U5" s="48"/>
      <c r="V5" s="47"/>
      <c r="W5" s="47"/>
      <c r="X5" s="47"/>
    </row>
    <row r="6" spans="1:24" x14ac:dyDescent="0.2">
      <c r="A6" s="49" t="s">
        <v>38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36"/>
      <c r="T6" s="36"/>
      <c r="U6" s="37"/>
      <c r="V6" s="36"/>
      <c r="W6" s="36"/>
      <c r="X6" s="36"/>
    </row>
    <row r="7" spans="1:24" x14ac:dyDescent="0.2">
      <c r="A7" s="49" t="s">
        <v>63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36"/>
      <c r="T7" s="36"/>
      <c r="U7" s="37"/>
      <c r="V7" s="36"/>
      <c r="W7" s="36"/>
      <c r="X7" s="36"/>
    </row>
    <row r="8" spans="1:24" x14ac:dyDescent="0.2">
      <c r="A8" s="49" t="s">
        <v>91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36"/>
      <c r="T8" s="36"/>
      <c r="U8" s="37"/>
      <c r="V8" s="36"/>
      <c r="W8" s="36"/>
      <c r="X8" s="36"/>
    </row>
    <row r="9" spans="1:24" ht="28.5" customHeight="1" x14ac:dyDescent="0.2">
      <c r="A9" s="246" t="s">
        <v>133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</row>
    <row r="11" spans="1:24" s="3" customFormat="1" ht="12.75" customHeight="1" x14ac:dyDescent="0.2">
      <c r="A11" s="237" t="s">
        <v>15</v>
      </c>
      <c r="B11" s="228" t="s">
        <v>100</v>
      </c>
      <c r="C11" s="228" t="s">
        <v>27</v>
      </c>
      <c r="D11" s="237" t="s">
        <v>0</v>
      </c>
      <c r="E11" s="240" t="s">
        <v>17</v>
      </c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1" t="s">
        <v>48</v>
      </c>
      <c r="R11" s="241" t="s">
        <v>46</v>
      </c>
      <c r="S11" s="237" t="s">
        <v>12</v>
      </c>
      <c r="T11" s="237"/>
      <c r="U11" s="237"/>
      <c r="V11" s="237"/>
      <c r="W11" s="237"/>
      <c r="X11" s="237"/>
    </row>
    <row r="12" spans="1:24" s="4" customFormat="1" ht="39" customHeight="1" x14ac:dyDescent="0.2">
      <c r="A12" s="237"/>
      <c r="B12" s="228"/>
      <c r="C12" s="228"/>
      <c r="D12" s="237"/>
      <c r="E12" s="180" t="s">
        <v>1</v>
      </c>
      <c r="F12" s="180" t="s">
        <v>2</v>
      </c>
      <c r="G12" s="180" t="s">
        <v>3</v>
      </c>
      <c r="H12" s="180" t="s">
        <v>4</v>
      </c>
      <c r="I12" s="180" t="s">
        <v>3</v>
      </c>
      <c r="J12" s="180" t="s">
        <v>5</v>
      </c>
      <c r="K12" s="180" t="s">
        <v>5</v>
      </c>
      <c r="L12" s="180" t="s">
        <v>4</v>
      </c>
      <c r="M12" s="180" t="s">
        <v>6</v>
      </c>
      <c r="N12" s="180" t="s">
        <v>7</v>
      </c>
      <c r="O12" s="180" t="s">
        <v>8</v>
      </c>
      <c r="P12" s="180" t="s">
        <v>9</v>
      </c>
      <c r="Q12" s="241"/>
      <c r="R12" s="241"/>
      <c r="S12" s="181" t="s">
        <v>37</v>
      </c>
      <c r="T12" s="147" t="s">
        <v>18</v>
      </c>
      <c r="U12" s="182" t="s">
        <v>37</v>
      </c>
      <c r="V12" s="153" t="s">
        <v>18</v>
      </c>
      <c r="W12" s="154" t="s">
        <v>33</v>
      </c>
      <c r="X12" s="147" t="s">
        <v>13</v>
      </c>
    </row>
    <row r="13" spans="1:24" s="4" customFormat="1" ht="37.5" customHeight="1" x14ac:dyDescent="0.2">
      <c r="A13" s="73">
        <v>1.1000000000000001</v>
      </c>
      <c r="B13" s="245" t="s">
        <v>163</v>
      </c>
      <c r="C13" s="245"/>
      <c r="D13" s="245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5"/>
      <c r="T13" s="75"/>
      <c r="U13" s="76"/>
      <c r="V13" s="75"/>
      <c r="W13" s="75"/>
      <c r="X13" s="75"/>
    </row>
    <row r="14" spans="1:24" ht="111.75" customHeight="1" x14ac:dyDescent="0.2">
      <c r="A14" s="123" t="s">
        <v>19</v>
      </c>
      <c r="B14" s="165" t="s">
        <v>74</v>
      </c>
      <c r="C14" s="123" t="s">
        <v>30</v>
      </c>
      <c r="D14" s="123" t="s">
        <v>42</v>
      </c>
      <c r="E14" s="123"/>
      <c r="F14" s="123"/>
      <c r="G14" s="123" t="s">
        <v>14</v>
      </c>
      <c r="H14" s="123" t="s">
        <v>14</v>
      </c>
      <c r="I14" s="123" t="s">
        <v>14</v>
      </c>
      <c r="J14" s="123" t="s">
        <v>14</v>
      </c>
      <c r="K14" s="123" t="s">
        <v>14</v>
      </c>
      <c r="L14" s="123" t="s">
        <v>14</v>
      </c>
      <c r="M14" s="123" t="s">
        <v>14</v>
      </c>
      <c r="N14" s="123"/>
      <c r="O14" s="123" t="s">
        <v>14</v>
      </c>
      <c r="P14" s="123" t="s">
        <v>14</v>
      </c>
      <c r="Q14" s="117" t="s">
        <v>118</v>
      </c>
      <c r="R14" s="123" t="s">
        <v>164</v>
      </c>
      <c r="S14" s="123" t="s">
        <v>104</v>
      </c>
      <c r="T14" s="92">
        <v>800</v>
      </c>
      <c r="U14" s="97"/>
      <c r="V14" s="92"/>
      <c r="W14" s="92">
        <v>2400</v>
      </c>
      <c r="X14" s="98">
        <f>T14+V14+W14</f>
        <v>3200</v>
      </c>
    </row>
    <row r="15" spans="1:24" s="18" customFormat="1" ht="93.75" customHeight="1" x14ac:dyDescent="0.2">
      <c r="A15" s="166" t="s">
        <v>20</v>
      </c>
      <c r="B15" s="167" t="s">
        <v>134</v>
      </c>
      <c r="C15" s="166" t="s">
        <v>168</v>
      </c>
      <c r="D15" s="166" t="s">
        <v>76</v>
      </c>
      <c r="E15" s="166"/>
      <c r="F15" s="166"/>
      <c r="G15" s="166" t="s">
        <v>14</v>
      </c>
      <c r="H15" s="166" t="s">
        <v>14</v>
      </c>
      <c r="I15" s="166" t="s">
        <v>14</v>
      </c>
      <c r="J15" s="166" t="s">
        <v>14</v>
      </c>
      <c r="K15" s="166" t="s">
        <v>14</v>
      </c>
      <c r="L15" s="166" t="s">
        <v>14</v>
      </c>
      <c r="M15" s="166" t="s">
        <v>14</v>
      </c>
      <c r="N15" s="166" t="s">
        <v>14</v>
      </c>
      <c r="O15" s="166"/>
      <c r="P15" s="166"/>
      <c r="Q15" s="166" t="s">
        <v>75</v>
      </c>
      <c r="R15" s="166" t="s">
        <v>165</v>
      </c>
      <c r="S15" s="206" t="s">
        <v>104</v>
      </c>
      <c r="T15" s="168">
        <v>2500</v>
      </c>
      <c r="U15" s="169" t="s">
        <v>64</v>
      </c>
      <c r="V15" s="168">
        <v>10000</v>
      </c>
      <c r="W15" s="168">
        <v>0</v>
      </c>
      <c r="X15" s="168">
        <f>T15+V15+W15</f>
        <v>12500</v>
      </c>
    </row>
    <row r="16" spans="1:24" s="18" customFormat="1" ht="35.25" customHeight="1" x14ac:dyDescent="0.2">
      <c r="A16" s="119">
        <v>1.2</v>
      </c>
      <c r="B16" s="242" t="s">
        <v>166</v>
      </c>
      <c r="C16" s="243"/>
      <c r="D16" s="244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20"/>
      <c r="T16" s="95"/>
      <c r="U16" s="88"/>
      <c r="V16" s="95"/>
      <c r="W16" s="95"/>
      <c r="X16" s="121"/>
    </row>
    <row r="17" spans="1:24" s="1" customFormat="1" ht="79.5" customHeight="1" x14ac:dyDescent="0.2">
      <c r="A17" s="122" t="s">
        <v>21</v>
      </c>
      <c r="B17" s="99" t="s">
        <v>167</v>
      </c>
      <c r="C17" s="172" t="s">
        <v>135</v>
      </c>
      <c r="D17" s="172" t="s">
        <v>83</v>
      </c>
      <c r="E17" s="120"/>
      <c r="F17" s="120"/>
      <c r="G17" s="120"/>
      <c r="H17" s="164" t="s">
        <v>14</v>
      </c>
      <c r="I17" s="120"/>
      <c r="J17" s="120"/>
      <c r="K17" s="164" t="s">
        <v>14</v>
      </c>
      <c r="L17" s="120"/>
      <c r="M17" s="120"/>
      <c r="N17" s="164" t="s">
        <v>14</v>
      </c>
      <c r="O17" s="120"/>
      <c r="P17" s="120"/>
      <c r="Q17" s="172" t="s">
        <v>155</v>
      </c>
      <c r="R17" s="172" t="s">
        <v>84</v>
      </c>
      <c r="S17" s="172" t="s">
        <v>104</v>
      </c>
      <c r="T17" s="94">
        <v>1500</v>
      </c>
      <c r="U17" s="170"/>
      <c r="V17" s="171"/>
      <c r="W17" s="94">
        <v>1200</v>
      </c>
      <c r="X17" s="121">
        <f>T17+V17+W17</f>
        <v>2700</v>
      </c>
    </row>
    <row r="18" spans="1:24" s="188" customFormat="1" ht="28.5" customHeight="1" x14ac:dyDescent="0.2">
      <c r="A18" s="186"/>
      <c r="B18" s="239" t="s">
        <v>56</v>
      </c>
      <c r="C18" s="239"/>
      <c r="D18" s="239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7">
        <f>SUM(T13:T17)</f>
        <v>4800</v>
      </c>
      <c r="U18" s="187"/>
      <c r="V18" s="187">
        <f>SUM(V13:V17)</f>
        <v>10000</v>
      </c>
      <c r="W18" s="187">
        <f>SUM(W13:W17)</f>
        <v>3600</v>
      </c>
      <c r="X18" s="187">
        <f>SUM(X13:X17)</f>
        <v>18400</v>
      </c>
    </row>
  </sheetData>
  <mergeCells count="17">
    <mergeCell ref="A9:X9"/>
    <mergeCell ref="C11:C12"/>
    <mergeCell ref="B11:B12"/>
    <mergeCell ref="A11:A12"/>
    <mergeCell ref="A1:X1"/>
    <mergeCell ref="A2:X2"/>
    <mergeCell ref="A3:X3"/>
    <mergeCell ref="A5:B5"/>
    <mergeCell ref="C5:Q5"/>
    <mergeCell ref="B18:D18"/>
    <mergeCell ref="S11:X11"/>
    <mergeCell ref="D11:D12"/>
    <mergeCell ref="E11:P11"/>
    <mergeCell ref="Q11:Q12"/>
    <mergeCell ref="B16:D16"/>
    <mergeCell ref="B13:D13"/>
    <mergeCell ref="R11:R12"/>
  </mergeCells>
  <printOptions horizontalCentered="1" verticalCentered="1"/>
  <pageMargins left="0" right="0" top="0" bottom="0.15748031496062992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WhiteSpace="0" zoomScale="55" zoomScaleNormal="55" workbookViewId="0">
      <selection activeCell="X16" sqref="A1:X16"/>
    </sheetView>
  </sheetViews>
  <sheetFormatPr baseColWidth="10" defaultColWidth="10.85546875" defaultRowHeight="12" x14ac:dyDescent="0.2"/>
  <cols>
    <col min="1" max="1" width="5.28515625" style="111" customWidth="1"/>
    <col min="2" max="2" width="15.28515625" style="111" customWidth="1"/>
    <col min="3" max="3" width="10.7109375" style="111" customWidth="1"/>
    <col min="4" max="4" width="16.42578125" style="111" customWidth="1"/>
    <col min="5" max="16" width="2.7109375" style="111" customWidth="1"/>
    <col min="17" max="17" width="10.7109375" style="111" customWidth="1"/>
    <col min="18" max="18" width="8.7109375" style="111" customWidth="1"/>
    <col min="19" max="19" width="10.85546875" style="111"/>
    <col min="20" max="21" width="10.28515625" style="111" customWidth="1"/>
    <col min="22" max="22" width="12.7109375" style="111" customWidth="1"/>
    <col min="23" max="23" width="10.42578125" style="111" customWidth="1"/>
    <col min="24" max="24" width="11.7109375" style="111" customWidth="1"/>
    <col min="25" max="16384" width="10.85546875" style="111"/>
  </cols>
  <sheetData>
    <row r="1" spans="1:24" ht="15.75" x14ac:dyDescent="0.2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ht="15.75" x14ac:dyDescent="0.2">
      <c r="A2" s="235" t="s">
        <v>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 ht="15.75" x14ac:dyDescent="0.2">
      <c r="A3" s="235" t="s">
        <v>127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4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x14ac:dyDescent="0.2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105"/>
      <c r="S5" s="105"/>
      <c r="T5" s="105"/>
      <c r="U5" s="105"/>
      <c r="V5" s="105"/>
      <c r="W5" s="105"/>
      <c r="X5" s="105"/>
    </row>
    <row r="6" spans="1:24" x14ac:dyDescent="0.2">
      <c r="A6" s="116" t="s">
        <v>38</v>
      </c>
      <c r="B6" s="11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  <c r="T6" s="110"/>
      <c r="U6" s="110"/>
      <c r="V6" s="110"/>
      <c r="W6" s="110"/>
      <c r="X6" s="110"/>
    </row>
    <row r="7" spans="1:24" x14ac:dyDescent="0.2">
      <c r="A7" s="116" t="s">
        <v>59</v>
      </c>
      <c r="B7" s="11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  <c r="T7" s="110"/>
      <c r="U7" s="110"/>
      <c r="V7" s="110"/>
      <c r="W7" s="110"/>
      <c r="X7" s="110"/>
    </row>
    <row r="8" spans="1:24" x14ac:dyDescent="0.2">
      <c r="A8" s="116" t="s">
        <v>65</v>
      </c>
      <c r="B8" s="11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10"/>
      <c r="U8" s="110"/>
      <c r="V8" s="110"/>
      <c r="W8" s="110"/>
      <c r="X8" s="110"/>
    </row>
    <row r="9" spans="1:24" ht="25.15" customHeight="1" x14ac:dyDescent="0.2">
      <c r="A9" s="251" t="s">
        <v>66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</row>
    <row r="10" spans="1:24" x14ac:dyDescent="0.2">
      <c r="B10" s="100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R10" s="115"/>
    </row>
    <row r="11" spans="1:24" x14ac:dyDescent="0.2">
      <c r="A11" s="250" t="s">
        <v>15</v>
      </c>
      <c r="B11" s="229" t="s">
        <v>100</v>
      </c>
      <c r="C11" s="229" t="s">
        <v>27</v>
      </c>
      <c r="D11" s="250" t="s">
        <v>0</v>
      </c>
      <c r="E11" s="249" t="s">
        <v>17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 t="s">
        <v>48</v>
      </c>
      <c r="R11" s="249" t="s">
        <v>46</v>
      </c>
      <c r="S11" s="250" t="s">
        <v>12</v>
      </c>
      <c r="T11" s="250"/>
      <c r="U11" s="250"/>
      <c r="V11" s="250"/>
      <c r="W11" s="250"/>
      <c r="X11" s="250"/>
    </row>
    <row r="12" spans="1:24" ht="24" x14ac:dyDescent="0.2">
      <c r="A12" s="250"/>
      <c r="B12" s="229"/>
      <c r="C12" s="229"/>
      <c r="D12" s="250"/>
      <c r="E12" s="175" t="s">
        <v>1</v>
      </c>
      <c r="F12" s="175" t="s">
        <v>2</v>
      </c>
      <c r="G12" s="175" t="s">
        <v>3</v>
      </c>
      <c r="H12" s="175" t="s">
        <v>4</v>
      </c>
      <c r="I12" s="175" t="s">
        <v>3</v>
      </c>
      <c r="J12" s="175" t="s">
        <v>5</v>
      </c>
      <c r="K12" s="175" t="s">
        <v>5</v>
      </c>
      <c r="L12" s="175" t="s">
        <v>4</v>
      </c>
      <c r="M12" s="175" t="s">
        <v>6</v>
      </c>
      <c r="N12" s="175" t="s">
        <v>7</v>
      </c>
      <c r="O12" s="175" t="s">
        <v>8</v>
      </c>
      <c r="P12" s="175" t="s">
        <v>9</v>
      </c>
      <c r="Q12" s="249"/>
      <c r="R12" s="249"/>
      <c r="S12" s="176" t="s">
        <v>37</v>
      </c>
      <c r="T12" s="148" t="s">
        <v>18</v>
      </c>
      <c r="U12" s="177" t="s">
        <v>37</v>
      </c>
      <c r="V12" s="178" t="s">
        <v>18</v>
      </c>
      <c r="W12" s="179" t="s">
        <v>33</v>
      </c>
      <c r="X12" s="148" t="s">
        <v>13</v>
      </c>
    </row>
    <row r="13" spans="1:24" ht="40.15" customHeight="1" x14ac:dyDescent="0.2">
      <c r="A13" s="183">
        <v>1.1000000000000001</v>
      </c>
      <c r="B13" s="245" t="s">
        <v>138</v>
      </c>
      <c r="C13" s="245"/>
      <c r="D13" s="245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5"/>
      <c r="T13" s="75"/>
      <c r="U13" s="75"/>
      <c r="V13" s="75"/>
      <c r="W13" s="75"/>
      <c r="X13" s="75"/>
    </row>
    <row r="14" spans="1:24" ht="123.75" customHeight="1" x14ac:dyDescent="0.2">
      <c r="A14" s="123" t="s">
        <v>19</v>
      </c>
      <c r="B14" s="165" t="s">
        <v>136</v>
      </c>
      <c r="C14" s="123" t="s">
        <v>30</v>
      </c>
      <c r="D14" s="123" t="s">
        <v>77</v>
      </c>
      <c r="E14" s="123"/>
      <c r="F14" s="123"/>
      <c r="G14" s="123" t="s">
        <v>14</v>
      </c>
      <c r="H14" s="123" t="s">
        <v>14</v>
      </c>
      <c r="I14" s="123" t="s">
        <v>14</v>
      </c>
      <c r="J14" s="123" t="s">
        <v>14</v>
      </c>
      <c r="K14" s="123" t="s">
        <v>14</v>
      </c>
      <c r="L14" s="123" t="s">
        <v>14</v>
      </c>
      <c r="M14" s="123" t="s">
        <v>14</v>
      </c>
      <c r="N14" s="123"/>
      <c r="O14" s="123" t="s">
        <v>14</v>
      </c>
      <c r="P14" s="123" t="s">
        <v>14</v>
      </c>
      <c r="Q14" s="123" t="s">
        <v>169</v>
      </c>
      <c r="R14" s="123" t="s">
        <v>137</v>
      </c>
      <c r="S14" s="123" t="s">
        <v>104</v>
      </c>
      <c r="T14" s="92">
        <v>500</v>
      </c>
      <c r="U14" s="92" t="s">
        <v>170</v>
      </c>
      <c r="V14" s="92">
        <v>500</v>
      </c>
      <c r="W14" s="92">
        <v>0</v>
      </c>
      <c r="X14" s="98">
        <f>T14+V14+W14</f>
        <v>1000</v>
      </c>
    </row>
    <row r="15" spans="1:24" ht="88.5" customHeight="1" x14ac:dyDescent="0.2">
      <c r="A15" s="126" t="s">
        <v>20</v>
      </c>
      <c r="B15" s="173" t="s">
        <v>67</v>
      </c>
      <c r="C15" s="172" t="s">
        <v>152</v>
      </c>
      <c r="D15" s="172" t="s">
        <v>179</v>
      </c>
      <c r="E15" s="174"/>
      <c r="F15" s="174"/>
      <c r="G15" s="174"/>
      <c r="H15" s="174"/>
      <c r="I15" s="174" t="s">
        <v>14</v>
      </c>
      <c r="J15" s="174"/>
      <c r="K15" s="174" t="s">
        <v>14</v>
      </c>
      <c r="L15" s="174"/>
      <c r="M15" s="174" t="s">
        <v>14</v>
      </c>
      <c r="N15" s="174"/>
      <c r="O15" s="174"/>
      <c r="P15" s="174"/>
      <c r="Q15" s="172" t="s">
        <v>154</v>
      </c>
      <c r="R15" s="172" t="s">
        <v>78</v>
      </c>
      <c r="S15" s="172" t="s">
        <v>104</v>
      </c>
      <c r="T15" s="95">
        <v>1200</v>
      </c>
      <c r="U15" s="174"/>
      <c r="V15" s="95"/>
      <c r="W15" s="95">
        <v>2000</v>
      </c>
      <c r="X15" s="121">
        <f>T15+V15+W15</f>
        <v>3200</v>
      </c>
    </row>
    <row r="16" spans="1:24" ht="18.75" customHeight="1" x14ac:dyDescent="0.2">
      <c r="B16" s="248" t="s">
        <v>56</v>
      </c>
      <c r="C16" s="248"/>
      <c r="D16" s="248"/>
      <c r="T16" s="129">
        <f>SUM(T14:T15)</f>
        <v>1700</v>
      </c>
      <c r="U16" s="129"/>
      <c r="V16" s="129">
        <f t="shared" ref="V16:X16" si="0">SUM(V14:V15)</f>
        <v>500</v>
      </c>
      <c r="W16" s="129">
        <f t="shared" si="0"/>
        <v>2000</v>
      </c>
      <c r="X16" s="129">
        <f t="shared" si="0"/>
        <v>4200</v>
      </c>
    </row>
    <row r="17" spans="2:24" x14ac:dyDescent="0.2">
      <c r="B17" s="144"/>
      <c r="C17" s="144"/>
      <c r="D17" s="144"/>
      <c r="T17" s="145"/>
      <c r="U17" s="145"/>
      <c r="V17" s="145"/>
      <c r="W17" s="145"/>
      <c r="X17" s="145"/>
    </row>
    <row r="18" spans="2:24" x14ac:dyDescent="0.2">
      <c r="B18" s="144"/>
      <c r="C18" s="144"/>
      <c r="D18" s="144"/>
      <c r="T18" s="145"/>
      <c r="U18" s="145"/>
      <c r="V18" s="145"/>
      <c r="W18" s="145"/>
      <c r="X18" s="145"/>
    </row>
    <row r="19" spans="2:24" x14ac:dyDescent="0.2">
      <c r="B19" s="144"/>
      <c r="C19" s="144"/>
      <c r="D19" s="144"/>
      <c r="T19" s="145"/>
      <c r="U19" s="145"/>
      <c r="V19" s="145"/>
      <c r="W19" s="145"/>
      <c r="X19" s="145"/>
    </row>
    <row r="20" spans="2:24" x14ac:dyDescent="0.2">
      <c r="B20" s="144"/>
      <c r="C20" s="144"/>
      <c r="D20" s="144"/>
      <c r="T20" s="145"/>
      <c r="U20" s="145"/>
      <c r="V20" s="145"/>
      <c r="W20" s="145"/>
      <c r="X20" s="145"/>
    </row>
    <row r="21" spans="2:24" x14ac:dyDescent="0.2">
      <c r="B21" s="144"/>
      <c r="C21" s="144"/>
      <c r="D21" s="144"/>
      <c r="T21" s="145"/>
      <c r="U21" s="145"/>
      <c r="V21" s="145"/>
      <c r="W21" s="145"/>
      <c r="X21" s="145"/>
    </row>
    <row r="22" spans="2:24" x14ac:dyDescent="0.2">
      <c r="B22" s="144"/>
      <c r="C22" s="144"/>
      <c r="D22" s="144"/>
      <c r="T22" s="145"/>
      <c r="U22" s="145"/>
      <c r="V22" s="145"/>
      <c r="W22" s="145"/>
      <c r="X22" s="145"/>
    </row>
    <row r="23" spans="2:24" x14ac:dyDescent="0.2">
      <c r="B23" s="144"/>
      <c r="C23" s="144"/>
      <c r="D23" s="144"/>
      <c r="T23" s="145"/>
      <c r="U23" s="145"/>
      <c r="V23" s="145"/>
      <c r="W23" s="145"/>
      <c r="X23" s="145"/>
    </row>
    <row r="24" spans="2:24" x14ac:dyDescent="0.2">
      <c r="B24" s="144"/>
      <c r="C24" s="144"/>
      <c r="D24" s="144"/>
      <c r="T24" s="145"/>
      <c r="U24" s="145"/>
      <c r="V24" s="145"/>
      <c r="W24" s="145"/>
      <c r="X24" s="145"/>
    </row>
    <row r="25" spans="2:24" x14ac:dyDescent="0.2">
      <c r="B25" s="144"/>
      <c r="C25" s="144"/>
      <c r="D25" s="144"/>
      <c r="T25" s="145"/>
      <c r="U25" s="145"/>
      <c r="V25" s="145"/>
      <c r="W25" s="145"/>
      <c r="X25" s="145"/>
    </row>
    <row r="26" spans="2:24" x14ac:dyDescent="0.2">
      <c r="B26" s="144"/>
      <c r="C26" s="144"/>
      <c r="D26" s="144"/>
      <c r="T26" s="145"/>
      <c r="U26" s="145"/>
      <c r="V26" s="145"/>
      <c r="W26" s="145"/>
      <c r="X26" s="145"/>
    </row>
    <row r="27" spans="2:24" x14ac:dyDescent="0.2">
      <c r="B27" s="144"/>
      <c r="C27" s="144"/>
      <c r="D27" s="144"/>
      <c r="T27" s="145"/>
      <c r="U27" s="145"/>
      <c r="V27" s="145"/>
      <c r="W27" s="145"/>
      <c r="X27" s="145"/>
    </row>
  </sheetData>
  <mergeCells count="16">
    <mergeCell ref="A1:X1"/>
    <mergeCell ref="A2:X2"/>
    <mergeCell ref="A3:X3"/>
    <mergeCell ref="A5:B5"/>
    <mergeCell ref="C5:Q5"/>
    <mergeCell ref="B16:D16"/>
    <mergeCell ref="R11:R12"/>
    <mergeCell ref="S11:X11"/>
    <mergeCell ref="B13:D13"/>
    <mergeCell ref="A9:X9"/>
    <mergeCell ref="A11:A12"/>
    <mergeCell ref="B11:B12"/>
    <mergeCell ref="C11:C12"/>
    <mergeCell ref="D11:D12"/>
    <mergeCell ref="E11:P11"/>
    <mergeCell ref="Q11:Q12"/>
  </mergeCells>
  <pageMargins left="0.23622047244094491" right="0.23622047244094491" top="0.74803149606299213" bottom="0.74803149606299213" header="0.31496062992125984" footer="0.31496062992125984"/>
  <pageSetup scale="82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="40" zoomScaleNormal="40" workbookViewId="0">
      <selection activeCell="C6" sqref="C6:Q6"/>
    </sheetView>
  </sheetViews>
  <sheetFormatPr baseColWidth="10" defaultColWidth="10.85546875" defaultRowHeight="12" x14ac:dyDescent="0.2"/>
  <cols>
    <col min="1" max="1" width="5.140625" style="111" customWidth="1"/>
    <col min="2" max="2" width="17.5703125" style="100" customWidth="1"/>
    <col min="3" max="3" width="11.28515625" style="115" customWidth="1"/>
    <col min="4" max="4" width="13.140625" style="115" customWidth="1"/>
    <col min="5" max="16" width="2.140625" style="115" customWidth="1"/>
    <col min="17" max="17" width="11.28515625" style="111" customWidth="1"/>
    <col min="18" max="18" width="10" style="115" customWidth="1"/>
    <col min="19" max="19" width="10.85546875" style="111" bestFit="1" customWidth="1"/>
    <col min="20" max="20" width="11.42578125" style="111" customWidth="1"/>
    <col min="21" max="21" width="9.140625" style="111" customWidth="1"/>
    <col min="22" max="22" width="13.28515625" style="111" customWidth="1"/>
    <col min="23" max="23" width="11" style="111" customWidth="1"/>
    <col min="24" max="24" width="12.42578125" style="111" customWidth="1"/>
    <col min="25" max="16384" width="10.85546875" style="111"/>
  </cols>
  <sheetData>
    <row r="1" spans="1:24" s="106" customFormat="1" ht="15.75" x14ac:dyDescent="0.2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s="106" customFormat="1" ht="15.75" x14ac:dyDescent="0.2">
      <c r="A2" s="235" t="s">
        <v>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 s="106" customFormat="1" ht="15.75" customHeight="1" x14ac:dyDescent="0.2">
      <c r="A3" s="235" t="s">
        <v>127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4" s="106" customFormat="1" ht="23.25" customHeight="1" x14ac:dyDescent="0.2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105"/>
      <c r="S4" s="105"/>
      <c r="T4" s="105"/>
      <c r="U4" s="105"/>
      <c r="V4" s="105"/>
      <c r="W4" s="105"/>
      <c r="X4" s="105"/>
    </row>
    <row r="5" spans="1:24" x14ac:dyDescent="0.2">
      <c r="A5" s="255" t="s">
        <v>49</v>
      </c>
      <c r="B5" s="255"/>
      <c r="C5" s="254" t="s">
        <v>39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109"/>
      <c r="S5" s="110"/>
    </row>
    <row r="6" spans="1:24" x14ac:dyDescent="0.2">
      <c r="A6" s="255" t="s">
        <v>24</v>
      </c>
      <c r="B6" s="255"/>
      <c r="C6" s="254" t="s">
        <v>34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109"/>
      <c r="S6" s="110"/>
    </row>
    <row r="7" spans="1:24" x14ac:dyDescent="0.2">
      <c r="A7" s="255" t="s">
        <v>25</v>
      </c>
      <c r="B7" s="255"/>
      <c r="C7" s="254" t="s">
        <v>35</v>
      </c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109"/>
      <c r="S7" s="110"/>
    </row>
    <row r="8" spans="1:24" ht="15" customHeight="1" x14ac:dyDescent="0.2">
      <c r="A8" s="116" t="s">
        <v>26</v>
      </c>
      <c r="B8" s="116"/>
      <c r="C8" s="254" t="s">
        <v>87</v>
      </c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</row>
    <row r="9" spans="1:24" ht="15" customHeight="1" x14ac:dyDescent="0.2">
      <c r="A9" s="107"/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spans="1:24" ht="15" customHeight="1" x14ac:dyDescent="0.2">
      <c r="A10" s="250" t="s">
        <v>15</v>
      </c>
      <c r="B10" s="249" t="s">
        <v>100</v>
      </c>
      <c r="C10" s="249" t="s">
        <v>27</v>
      </c>
      <c r="D10" s="250" t="s">
        <v>0</v>
      </c>
      <c r="E10" s="249" t="s">
        <v>17</v>
      </c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 t="s">
        <v>47</v>
      </c>
      <c r="R10" s="249" t="s">
        <v>46</v>
      </c>
      <c r="S10" s="250" t="s">
        <v>12</v>
      </c>
      <c r="T10" s="250"/>
      <c r="U10" s="250"/>
      <c r="V10" s="250"/>
      <c r="W10" s="250"/>
      <c r="X10" s="250"/>
    </row>
    <row r="11" spans="1:24" ht="34.5" customHeight="1" x14ac:dyDescent="0.2">
      <c r="A11" s="250"/>
      <c r="B11" s="249"/>
      <c r="C11" s="249"/>
      <c r="D11" s="250"/>
      <c r="E11" s="175" t="s">
        <v>1</v>
      </c>
      <c r="F11" s="175" t="s">
        <v>2</v>
      </c>
      <c r="G11" s="175" t="s">
        <v>3</v>
      </c>
      <c r="H11" s="175" t="s">
        <v>4</v>
      </c>
      <c r="I11" s="175" t="s">
        <v>3</v>
      </c>
      <c r="J11" s="175" t="s">
        <v>5</v>
      </c>
      <c r="K11" s="175" t="s">
        <v>5</v>
      </c>
      <c r="L11" s="175" t="s">
        <v>4</v>
      </c>
      <c r="M11" s="175" t="s">
        <v>6</v>
      </c>
      <c r="N11" s="175" t="s">
        <v>7</v>
      </c>
      <c r="O11" s="175" t="s">
        <v>8</v>
      </c>
      <c r="P11" s="175" t="s">
        <v>9</v>
      </c>
      <c r="Q11" s="249"/>
      <c r="R11" s="249"/>
      <c r="S11" s="150" t="s">
        <v>28</v>
      </c>
      <c r="T11" s="150" t="s">
        <v>18</v>
      </c>
      <c r="U11" s="176" t="s">
        <v>37</v>
      </c>
      <c r="V11" s="178" t="s">
        <v>18</v>
      </c>
      <c r="W11" s="179" t="s">
        <v>33</v>
      </c>
      <c r="X11" s="150" t="s">
        <v>13</v>
      </c>
    </row>
    <row r="12" spans="1:24" ht="32.65" customHeight="1" x14ac:dyDescent="0.2">
      <c r="A12" s="184" t="s">
        <v>36</v>
      </c>
      <c r="B12" s="256" t="s">
        <v>101</v>
      </c>
      <c r="C12" s="256"/>
      <c r="D12" s="256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74"/>
      <c r="R12" s="74"/>
      <c r="S12" s="75"/>
      <c r="T12" s="75"/>
      <c r="U12" s="75"/>
      <c r="V12" s="75"/>
      <c r="W12" s="79"/>
      <c r="X12" s="75"/>
    </row>
    <row r="13" spans="1:24" ht="100.5" customHeight="1" x14ac:dyDescent="0.2">
      <c r="A13" s="117" t="s">
        <v>19</v>
      </c>
      <c r="B13" s="80" t="s">
        <v>52</v>
      </c>
      <c r="C13" s="117" t="s">
        <v>43</v>
      </c>
      <c r="D13" s="117" t="s">
        <v>79</v>
      </c>
      <c r="E13" s="117"/>
      <c r="F13" s="117"/>
      <c r="G13" s="117" t="s">
        <v>14</v>
      </c>
      <c r="H13" s="117"/>
      <c r="I13" s="117" t="s">
        <v>14</v>
      </c>
      <c r="J13" s="117" t="s">
        <v>14</v>
      </c>
      <c r="K13" s="117" t="s">
        <v>14</v>
      </c>
      <c r="L13" s="117" t="s">
        <v>14</v>
      </c>
      <c r="M13" s="117" t="s">
        <v>14</v>
      </c>
      <c r="N13" s="117"/>
      <c r="O13" s="117"/>
      <c r="P13" s="117"/>
      <c r="Q13" s="117" t="s">
        <v>181</v>
      </c>
      <c r="R13" s="117" t="s">
        <v>50</v>
      </c>
      <c r="S13" s="117" t="s">
        <v>104</v>
      </c>
      <c r="T13" s="77">
        <v>150</v>
      </c>
      <c r="U13" s="77" t="s">
        <v>90</v>
      </c>
      <c r="V13" s="77">
        <v>6000</v>
      </c>
      <c r="W13" s="78">
        <v>1200</v>
      </c>
      <c r="X13" s="78">
        <f>T13+V13+W13</f>
        <v>7350</v>
      </c>
    </row>
    <row r="14" spans="1:24" ht="144.75" customHeight="1" x14ac:dyDescent="0.2">
      <c r="A14" s="117" t="s">
        <v>20</v>
      </c>
      <c r="B14" s="80" t="s">
        <v>44</v>
      </c>
      <c r="C14" s="117" t="s">
        <v>30</v>
      </c>
      <c r="D14" s="117" t="s">
        <v>139</v>
      </c>
      <c r="E14" s="117"/>
      <c r="F14" s="117"/>
      <c r="G14" s="117"/>
      <c r="H14" s="117"/>
      <c r="I14" s="117" t="s">
        <v>14</v>
      </c>
      <c r="J14" s="117" t="s">
        <v>14</v>
      </c>
      <c r="K14" s="117" t="s">
        <v>14</v>
      </c>
      <c r="L14" s="117" t="s">
        <v>14</v>
      </c>
      <c r="M14" s="117" t="s">
        <v>14</v>
      </c>
      <c r="N14" s="117" t="s">
        <v>14</v>
      </c>
      <c r="O14" s="117" t="s">
        <v>14</v>
      </c>
      <c r="P14" s="117"/>
      <c r="Q14" s="117" t="s">
        <v>181</v>
      </c>
      <c r="R14" s="117" t="s">
        <v>140</v>
      </c>
      <c r="S14" s="117" t="s">
        <v>104</v>
      </c>
      <c r="T14" s="77">
        <v>0</v>
      </c>
      <c r="U14" s="77" t="s">
        <v>90</v>
      </c>
      <c r="V14" s="77">
        <v>6000</v>
      </c>
      <c r="W14" s="78">
        <v>0</v>
      </c>
      <c r="X14" s="78">
        <f>T14+V14+W14</f>
        <v>6000</v>
      </c>
    </row>
    <row r="15" spans="1:24" ht="88.5" customHeight="1" x14ac:dyDescent="0.2">
      <c r="A15" s="117" t="s">
        <v>180</v>
      </c>
      <c r="B15" s="165" t="s">
        <v>88</v>
      </c>
      <c r="C15" s="123" t="s">
        <v>30</v>
      </c>
      <c r="D15" s="123" t="s">
        <v>89</v>
      </c>
      <c r="E15" s="117"/>
      <c r="F15" s="117"/>
      <c r="G15" s="117"/>
      <c r="H15" s="117"/>
      <c r="I15" s="117"/>
      <c r="J15" s="117"/>
      <c r="K15" s="117" t="s">
        <v>14</v>
      </c>
      <c r="L15" s="117" t="s">
        <v>14</v>
      </c>
      <c r="M15" s="117" t="s">
        <v>14</v>
      </c>
      <c r="N15" s="117" t="s">
        <v>14</v>
      </c>
      <c r="O15" s="117" t="s">
        <v>14</v>
      </c>
      <c r="P15" s="117"/>
      <c r="Q15" s="117" t="s">
        <v>181</v>
      </c>
      <c r="R15" s="117" t="s">
        <v>140</v>
      </c>
      <c r="S15" s="117" t="s">
        <v>104</v>
      </c>
      <c r="T15" s="92">
        <v>0</v>
      </c>
      <c r="U15" s="92" t="s">
        <v>90</v>
      </c>
      <c r="V15" s="92">
        <v>6000</v>
      </c>
      <c r="W15" s="98">
        <v>0</v>
      </c>
      <c r="X15" s="98">
        <f>T15+V15+W15</f>
        <v>6000</v>
      </c>
    </row>
    <row r="16" spans="1:24" s="211" customFormat="1" ht="31.5" customHeight="1" x14ac:dyDescent="0.2">
      <c r="A16" s="54"/>
      <c r="B16" s="253" t="s">
        <v>56</v>
      </c>
      <c r="C16" s="253"/>
      <c r="D16" s="2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25">
        <f>SUM(T13:T15)</f>
        <v>150</v>
      </c>
      <c r="U16" s="125"/>
      <c r="V16" s="125">
        <f>SUM(V13:V15)</f>
        <v>18000</v>
      </c>
      <c r="W16" s="125">
        <f>SUM(W13:W15)</f>
        <v>1200</v>
      </c>
      <c r="X16" s="125">
        <f>SUM(X13:X15)</f>
        <v>19350</v>
      </c>
    </row>
    <row r="17" spans="1:24" ht="15" customHeight="1" x14ac:dyDescent="0.2">
      <c r="A17" s="51"/>
      <c r="B17" s="146"/>
      <c r="C17" s="146"/>
      <c r="D17" s="14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29"/>
      <c r="U17" s="29"/>
      <c r="V17" s="29"/>
      <c r="W17" s="29"/>
      <c r="X17" s="29"/>
    </row>
  </sheetData>
  <mergeCells count="22">
    <mergeCell ref="S10:X10"/>
    <mergeCell ref="R10:R11"/>
    <mergeCell ref="B12:D12"/>
    <mergeCell ref="A7:B7"/>
    <mergeCell ref="C10:C11"/>
    <mergeCell ref="A10:A11"/>
    <mergeCell ref="B16:D16"/>
    <mergeCell ref="D10:D11"/>
    <mergeCell ref="A1:X1"/>
    <mergeCell ref="A2:X2"/>
    <mergeCell ref="A3:X3"/>
    <mergeCell ref="A4:B4"/>
    <mergeCell ref="C4:Q4"/>
    <mergeCell ref="C5:Q5"/>
    <mergeCell ref="A5:B5"/>
    <mergeCell ref="C6:Q6"/>
    <mergeCell ref="Q10:Q11"/>
    <mergeCell ref="B10:B11"/>
    <mergeCell ref="C8:V8"/>
    <mergeCell ref="A6:B6"/>
    <mergeCell ref="E10:P10"/>
    <mergeCell ref="C7:Q7"/>
  </mergeCells>
  <phoneticPr fontId="0" type="noConversion"/>
  <printOptions horizontalCentered="1" verticalCentered="1"/>
  <pageMargins left="0.27559055118110237" right="0.27559055118110237" top="0.74803149606299213" bottom="0.78740157480314965" header="0.31496062992125984" footer="0.31496062992125984"/>
  <pageSetup scale="8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="40" zoomScaleNormal="40" workbookViewId="0">
      <selection activeCell="W13" sqref="W13"/>
    </sheetView>
  </sheetViews>
  <sheetFormatPr baseColWidth="10" defaultColWidth="10.85546875" defaultRowHeight="12" x14ac:dyDescent="0.2"/>
  <cols>
    <col min="1" max="1" width="5.140625" style="111" customWidth="1"/>
    <col min="2" max="2" width="16.85546875" style="100" customWidth="1"/>
    <col min="3" max="3" width="11.42578125" style="115" customWidth="1"/>
    <col min="4" max="4" width="12.5703125" style="115" customWidth="1"/>
    <col min="5" max="16" width="2.140625" style="115" customWidth="1"/>
    <col min="17" max="17" width="15" style="111" customWidth="1"/>
    <col min="18" max="18" width="9.85546875" style="115" customWidth="1"/>
    <col min="19" max="19" width="12" style="111" customWidth="1"/>
    <col min="20" max="20" width="12.5703125" style="111" customWidth="1"/>
    <col min="21" max="21" width="12" style="111" customWidth="1"/>
    <col min="22" max="22" width="11.7109375" style="111" bestFit="1" customWidth="1"/>
    <col min="23" max="23" width="11.140625" style="111" customWidth="1"/>
    <col min="24" max="24" width="13" style="111" customWidth="1"/>
    <col min="25" max="16384" width="10.85546875" style="111"/>
  </cols>
  <sheetData>
    <row r="1" spans="1:24" s="106" customFormat="1" ht="15.75" x14ac:dyDescent="0.2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s="106" customFormat="1" ht="15.75" x14ac:dyDescent="0.2">
      <c r="A2" s="235" t="s">
        <v>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 s="106" customFormat="1" ht="15.75" customHeight="1" x14ac:dyDescent="0.2">
      <c r="A3" s="235" t="s">
        <v>127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4" s="106" customFormat="1" ht="10.5" customHeight="1" x14ac:dyDescent="0.2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105"/>
      <c r="S4" s="105"/>
      <c r="T4" s="105"/>
      <c r="U4" s="105"/>
      <c r="V4" s="105"/>
      <c r="W4" s="105"/>
      <c r="X4" s="105"/>
    </row>
    <row r="5" spans="1:24" ht="12" customHeight="1" x14ac:dyDescent="0.2">
      <c r="A5" s="255" t="s">
        <v>23</v>
      </c>
      <c r="B5" s="255"/>
      <c r="C5" s="254" t="s">
        <v>68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109"/>
      <c r="S5" s="110"/>
      <c r="T5" s="110"/>
      <c r="U5" s="110"/>
      <c r="V5" s="110"/>
      <c r="W5" s="110"/>
      <c r="X5" s="110"/>
    </row>
    <row r="6" spans="1:24" ht="12" customHeight="1" x14ac:dyDescent="0.2">
      <c r="A6" s="255" t="s">
        <v>24</v>
      </c>
      <c r="B6" s="255"/>
      <c r="C6" s="254" t="s">
        <v>69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109"/>
      <c r="S6" s="110"/>
      <c r="T6" s="110"/>
      <c r="U6" s="110"/>
      <c r="V6" s="110"/>
      <c r="W6" s="110"/>
      <c r="X6" s="110"/>
    </row>
    <row r="7" spans="1:24" ht="13.15" customHeight="1" x14ac:dyDescent="0.2">
      <c r="A7" s="255" t="s">
        <v>25</v>
      </c>
      <c r="B7" s="255"/>
      <c r="C7" s="254" t="s">
        <v>142</v>
      </c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109"/>
      <c r="S7" s="110"/>
      <c r="T7" s="110"/>
      <c r="U7" s="110"/>
      <c r="V7" s="110"/>
      <c r="W7" s="110"/>
      <c r="X7" s="110"/>
    </row>
    <row r="8" spans="1:24" ht="12" customHeight="1" x14ac:dyDescent="0.2">
      <c r="A8" s="255" t="s">
        <v>26</v>
      </c>
      <c r="B8" s="255"/>
      <c r="C8" s="254" t="s">
        <v>143</v>
      </c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</row>
    <row r="9" spans="1:24" ht="11.25" customHeight="1" x14ac:dyDescent="0.2"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</row>
    <row r="10" spans="1:24" ht="30.75" customHeight="1" x14ac:dyDescent="0.2">
      <c r="A10" s="260" t="s">
        <v>15</v>
      </c>
      <c r="B10" s="257" t="s">
        <v>100</v>
      </c>
      <c r="C10" s="257" t="s">
        <v>27</v>
      </c>
      <c r="D10" s="260" t="s">
        <v>0</v>
      </c>
      <c r="E10" s="262" t="s">
        <v>17</v>
      </c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4"/>
      <c r="Q10" s="257" t="s">
        <v>48</v>
      </c>
      <c r="R10" s="257" t="s">
        <v>46</v>
      </c>
      <c r="S10" s="265" t="s">
        <v>12</v>
      </c>
      <c r="T10" s="266"/>
      <c r="U10" s="266"/>
      <c r="V10" s="266"/>
      <c r="W10" s="266"/>
      <c r="X10" s="267"/>
    </row>
    <row r="11" spans="1:24" ht="37.5" customHeight="1" x14ac:dyDescent="0.2">
      <c r="A11" s="261"/>
      <c r="B11" s="258"/>
      <c r="C11" s="258"/>
      <c r="D11" s="261"/>
      <c r="E11" s="212" t="s">
        <v>1</v>
      </c>
      <c r="F11" s="212" t="s">
        <v>2</v>
      </c>
      <c r="G11" s="212" t="s">
        <v>3</v>
      </c>
      <c r="H11" s="212" t="s">
        <v>4</v>
      </c>
      <c r="I11" s="212" t="s">
        <v>3</v>
      </c>
      <c r="J11" s="212" t="s">
        <v>5</v>
      </c>
      <c r="K11" s="212" t="s">
        <v>5</v>
      </c>
      <c r="L11" s="212" t="s">
        <v>4</v>
      </c>
      <c r="M11" s="212" t="s">
        <v>6</v>
      </c>
      <c r="N11" s="212" t="s">
        <v>7</v>
      </c>
      <c r="O11" s="212" t="s">
        <v>8</v>
      </c>
      <c r="P11" s="212" t="s">
        <v>9</v>
      </c>
      <c r="Q11" s="258"/>
      <c r="R11" s="258"/>
      <c r="S11" s="185" t="s">
        <v>28</v>
      </c>
      <c r="T11" s="185" t="s">
        <v>18</v>
      </c>
      <c r="U11" s="213" t="s">
        <v>37</v>
      </c>
      <c r="V11" s="214" t="s">
        <v>18</v>
      </c>
      <c r="W11" s="215" t="s">
        <v>33</v>
      </c>
      <c r="X11" s="185" t="s">
        <v>13</v>
      </c>
    </row>
    <row r="12" spans="1:24" ht="51" customHeight="1" x14ac:dyDescent="0.2">
      <c r="A12" s="217">
        <v>1.1000000000000001</v>
      </c>
      <c r="B12" s="271" t="s">
        <v>171</v>
      </c>
      <c r="C12" s="271"/>
      <c r="D12" s="271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9"/>
      <c r="T12" s="219"/>
      <c r="U12" s="219"/>
      <c r="V12" s="219"/>
      <c r="W12" s="219"/>
      <c r="X12" s="219"/>
    </row>
    <row r="13" spans="1:24" ht="104.25" customHeight="1" x14ac:dyDescent="0.2">
      <c r="A13" s="172" t="s">
        <v>19</v>
      </c>
      <c r="B13" s="128" t="s">
        <v>123</v>
      </c>
      <c r="C13" s="220" t="s">
        <v>119</v>
      </c>
      <c r="D13" s="172" t="s">
        <v>126</v>
      </c>
      <c r="E13" s="172"/>
      <c r="F13" s="172"/>
      <c r="G13" s="172"/>
      <c r="H13" s="172" t="s">
        <v>14</v>
      </c>
      <c r="I13" s="172"/>
      <c r="J13" s="172"/>
      <c r="K13" s="172" t="s">
        <v>14</v>
      </c>
      <c r="L13" s="172"/>
      <c r="M13" s="172" t="s">
        <v>14</v>
      </c>
      <c r="N13" s="172"/>
      <c r="O13" s="172" t="s">
        <v>14</v>
      </c>
      <c r="P13" s="172"/>
      <c r="Q13" s="172" t="s">
        <v>157</v>
      </c>
      <c r="R13" s="172" t="s">
        <v>172</v>
      </c>
      <c r="S13" s="221" t="s">
        <v>116</v>
      </c>
      <c r="T13" s="95">
        <v>1000</v>
      </c>
      <c r="U13" s="95" t="s">
        <v>64</v>
      </c>
      <c r="V13" s="95">
        <v>5000</v>
      </c>
      <c r="W13" s="95">
        <v>1200</v>
      </c>
      <c r="X13" s="121">
        <f>T13+V13+W13</f>
        <v>7200</v>
      </c>
    </row>
    <row r="14" spans="1:24" ht="159.75" customHeight="1" x14ac:dyDescent="0.2">
      <c r="A14" s="172" t="s">
        <v>20</v>
      </c>
      <c r="B14" s="128" t="s">
        <v>144</v>
      </c>
      <c r="C14" s="220" t="s">
        <v>120</v>
      </c>
      <c r="D14" s="172" t="s">
        <v>145</v>
      </c>
      <c r="E14" s="172"/>
      <c r="F14" s="172"/>
      <c r="G14" s="172" t="s">
        <v>14</v>
      </c>
      <c r="H14" s="172" t="s">
        <v>14</v>
      </c>
      <c r="I14" s="172" t="s">
        <v>14</v>
      </c>
      <c r="J14" s="172" t="s">
        <v>14</v>
      </c>
      <c r="K14" s="172" t="s">
        <v>14</v>
      </c>
      <c r="L14" s="172" t="s">
        <v>14</v>
      </c>
      <c r="M14" s="172" t="s">
        <v>14</v>
      </c>
      <c r="N14" s="172" t="s">
        <v>14</v>
      </c>
      <c r="O14" s="172" t="s">
        <v>14</v>
      </c>
      <c r="P14" s="172" t="s">
        <v>14</v>
      </c>
      <c r="Q14" s="172" t="s">
        <v>157</v>
      </c>
      <c r="R14" s="172" t="s">
        <v>146</v>
      </c>
      <c r="S14" s="221" t="s">
        <v>116</v>
      </c>
      <c r="T14" s="95">
        <v>2000</v>
      </c>
      <c r="U14" s="95" t="s">
        <v>64</v>
      </c>
      <c r="V14" s="95">
        <v>5000</v>
      </c>
      <c r="W14" s="95">
        <v>1200</v>
      </c>
      <c r="X14" s="121">
        <f>T14+V14+W14</f>
        <v>8200</v>
      </c>
    </row>
    <row r="15" spans="1:24" ht="102" customHeight="1" x14ac:dyDescent="0.2">
      <c r="A15" s="172" t="s">
        <v>29</v>
      </c>
      <c r="B15" s="149" t="s">
        <v>147</v>
      </c>
      <c r="C15" s="220" t="s">
        <v>120</v>
      </c>
      <c r="D15" s="172" t="s">
        <v>121</v>
      </c>
      <c r="E15" s="172" t="s">
        <v>14</v>
      </c>
      <c r="F15" s="172" t="s">
        <v>14</v>
      </c>
      <c r="G15" s="172" t="s">
        <v>14</v>
      </c>
      <c r="H15" s="172" t="s">
        <v>14</v>
      </c>
      <c r="I15" s="172" t="s">
        <v>14</v>
      </c>
      <c r="J15" s="172" t="s">
        <v>14</v>
      </c>
      <c r="K15" s="172" t="s">
        <v>14</v>
      </c>
      <c r="L15" s="172" t="s">
        <v>14</v>
      </c>
      <c r="M15" s="172" t="s">
        <v>14</v>
      </c>
      <c r="N15" s="172" t="s">
        <v>14</v>
      </c>
      <c r="O15" s="172" t="s">
        <v>14</v>
      </c>
      <c r="P15" s="172" t="s">
        <v>14</v>
      </c>
      <c r="Q15" s="172" t="s">
        <v>148</v>
      </c>
      <c r="R15" s="172" t="s">
        <v>149</v>
      </c>
      <c r="S15" s="221" t="s">
        <v>116</v>
      </c>
      <c r="T15" s="95">
        <v>6000</v>
      </c>
      <c r="U15" s="95"/>
      <c r="V15" s="95"/>
      <c r="W15" s="95">
        <v>0</v>
      </c>
      <c r="X15" s="121">
        <f>T15+V15+W15</f>
        <v>6000</v>
      </c>
    </row>
    <row r="16" spans="1:24" ht="66" customHeight="1" x14ac:dyDescent="0.2">
      <c r="A16" s="172" t="s">
        <v>41</v>
      </c>
      <c r="B16" s="128" t="s">
        <v>70</v>
      </c>
      <c r="C16" s="172" t="s">
        <v>92</v>
      </c>
      <c r="D16" s="172" t="s">
        <v>122</v>
      </c>
      <c r="E16" s="172"/>
      <c r="F16" s="172"/>
      <c r="G16" s="172"/>
      <c r="H16" s="172"/>
      <c r="I16" s="172"/>
      <c r="J16" s="172"/>
      <c r="K16" s="172"/>
      <c r="L16" s="172" t="s">
        <v>14</v>
      </c>
      <c r="M16" s="172" t="s">
        <v>14</v>
      </c>
      <c r="N16" s="172" t="s">
        <v>14</v>
      </c>
      <c r="O16" s="172"/>
      <c r="P16" s="172"/>
      <c r="Q16" s="172" t="s">
        <v>158</v>
      </c>
      <c r="R16" s="172" t="s">
        <v>50</v>
      </c>
      <c r="S16" s="221" t="s">
        <v>116</v>
      </c>
      <c r="T16" s="95">
        <v>3000</v>
      </c>
      <c r="U16" s="95" t="s">
        <v>173</v>
      </c>
      <c r="V16" s="95">
        <v>500</v>
      </c>
      <c r="W16" s="95">
        <v>0</v>
      </c>
      <c r="X16" s="121">
        <f>T16+V16+W16</f>
        <v>3500</v>
      </c>
    </row>
    <row r="17" spans="1:24" ht="103.5" customHeight="1" x14ac:dyDescent="0.2">
      <c r="A17" s="128" t="s">
        <v>81</v>
      </c>
      <c r="B17" s="128" t="s">
        <v>124</v>
      </c>
      <c r="C17" s="172" t="s">
        <v>92</v>
      </c>
      <c r="D17" s="172" t="s">
        <v>150</v>
      </c>
      <c r="E17" s="172"/>
      <c r="F17" s="172"/>
      <c r="G17" s="172"/>
      <c r="H17" s="172"/>
      <c r="I17" s="172" t="s">
        <v>14</v>
      </c>
      <c r="J17" s="172" t="s">
        <v>14</v>
      </c>
      <c r="K17" s="172" t="s">
        <v>14</v>
      </c>
      <c r="L17" s="172" t="s">
        <v>14</v>
      </c>
      <c r="M17" s="172" t="s">
        <v>14</v>
      </c>
      <c r="N17" s="172" t="s">
        <v>14</v>
      </c>
      <c r="O17" s="172" t="s">
        <v>14</v>
      </c>
      <c r="P17" s="172" t="s">
        <v>14</v>
      </c>
      <c r="Q17" s="172" t="s">
        <v>125</v>
      </c>
      <c r="R17" s="172"/>
      <c r="S17" s="221" t="s">
        <v>116</v>
      </c>
      <c r="T17" s="95">
        <v>2500</v>
      </c>
      <c r="U17" s="95"/>
      <c r="V17" s="95"/>
      <c r="W17" s="95">
        <v>0</v>
      </c>
      <c r="X17" s="121">
        <f>T17+V17+W17</f>
        <v>2500</v>
      </c>
    </row>
    <row r="18" spans="1:24" ht="30.75" customHeight="1" x14ac:dyDescent="0.2">
      <c r="A18" s="107"/>
      <c r="B18" s="268" t="s">
        <v>56</v>
      </c>
      <c r="C18" s="269"/>
      <c r="D18" s="270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216">
        <f>SUM(T13:T17)</f>
        <v>14500</v>
      </c>
      <c r="U18" s="216"/>
      <c r="V18" s="216">
        <f>SUM(V13:V17)</f>
        <v>10500</v>
      </c>
      <c r="W18" s="216">
        <f>SUM(W13:W17)</f>
        <v>2400</v>
      </c>
      <c r="X18" s="216">
        <f>SUM(X13:X17)</f>
        <v>27400</v>
      </c>
    </row>
    <row r="19" spans="1:24" ht="12.75" customHeight="1" x14ac:dyDescent="0.2">
      <c r="A19" s="107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spans="1:24" x14ac:dyDescent="0.2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/>
      <c r="T20" s="104"/>
      <c r="U20" s="104"/>
      <c r="V20" s="104"/>
      <c r="W20" s="104"/>
      <c r="X20" s="58"/>
    </row>
    <row r="21" spans="1:24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4"/>
      <c r="T21" s="53"/>
      <c r="U21" s="53"/>
      <c r="V21" s="53"/>
      <c r="W21" s="53"/>
      <c r="X21" s="53"/>
    </row>
    <row r="22" spans="1:24" x14ac:dyDescent="0.2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8"/>
      <c r="U22" s="58"/>
      <c r="V22" s="58"/>
      <c r="W22" s="58"/>
      <c r="X22" s="58"/>
    </row>
    <row r="23" spans="1:24" x14ac:dyDescent="0.2">
      <c r="A23" s="55"/>
      <c r="B23" s="59"/>
      <c r="C23" s="56"/>
      <c r="D23" s="56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56"/>
      <c r="R23" s="56"/>
      <c r="S23" s="57"/>
      <c r="T23" s="58"/>
      <c r="U23" s="58"/>
      <c r="V23" s="58"/>
      <c r="W23" s="58"/>
      <c r="X23" s="58"/>
    </row>
    <row r="24" spans="1:24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4"/>
      <c r="T24" s="53"/>
      <c r="U24" s="53"/>
      <c r="V24" s="53"/>
      <c r="W24" s="53"/>
      <c r="X24" s="53"/>
    </row>
    <row r="25" spans="1:24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4"/>
      <c r="T25" s="53"/>
      <c r="U25" s="53"/>
      <c r="V25" s="53"/>
      <c r="W25" s="53"/>
      <c r="X25" s="53"/>
    </row>
    <row r="26" spans="1:24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3"/>
      <c r="T26" s="32"/>
      <c r="U26" s="32"/>
      <c r="V26" s="32"/>
      <c r="W26" s="32"/>
      <c r="X26" s="32"/>
    </row>
    <row r="27" spans="1:24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3"/>
      <c r="T27" s="32"/>
      <c r="U27" s="32"/>
      <c r="V27" s="32"/>
      <c r="W27" s="32"/>
      <c r="X27" s="32"/>
    </row>
    <row r="28" spans="1:24" x14ac:dyDescent="0.2">
      <c r="A28" s="112"/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2"/>
      <c r="R28" s="114"/>
      <c r="S28" s="112"/>
      <c r="T28" s="112"/>
      <c r="U28" s="112"/>
      <c r="V28" s="112"/>
      <c r="W28" s="112"/>
      <c r="X28" s="112"/>
    </row>
    <row r="29" spans="1:24" x14ac:dyDescent="0.2">
      <c r="A29" s="112"/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2"/>
      <c r="R29" s="114"/>
      <c r="S29" s="112"/>
      <c r="T29" s="112"/>
      <c r="U29" s="112"/>
      <c r="V29" s="112"/>
      <c r="W29" s="112"/>
      <c r="X29" s="112"/>
    </row>
    <row r="30" spans="1:24" x14ac:dyDescent="0.2">
      <c r="A30" s="112"/>
      <c r="B30" s="113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2"/>
      <c r="R30" s="114"/>
      <c r="S30" s="112"/>
      <c r="T30" s="112"/>
      <c r="U30" s="112"/>
      <c r="V30" s="112"/>
      <c r="W30" s="112"/>
      <c r="X30" s="112"/>
    </row>
    <row r="31" spans="1:24" x14ac:dyDescent="0.2">
      <c r="A31" s="112"/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2"/>
      <c r="R31" s="114"/>
      <c r="S31" s="112"/>
      <c r="T31" s="112"/>
      <c r="U31" s="112"/>
      <c r="V31" s="112"/>
      <c r="W31" s="112"/>
      <c r="X31" s="112"/>
    </row>
    <row r="32" spans="1:24" x14ac:dyDescent="0.2">
      <c r="A32" s="112"/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2"/>
      <c r="R32" s="114"/>
      <c r="S32" s="112"/>
      <c r="T32" s="112"/>
      <c r="U32" s="112"/>
      <c r="V32" s="112"/>
      <c r="W32" s="112"/>
      <c r="X32" s="112"/>
    </row>
    <row r="33" spans="1:24" x14ac:dyDescent="0.2">
      <c r="A33" s="112"/>
      <c r="B33" s="113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2"/>
      <c r="R33" s="114"/>
      <c r="S33" s="112"/>
      <c r="T33" s="112"/>
      <c r="U33" s="112"/>
      <c r="V33" s="112"/>
      <c r="W33" s="112"/>
      <c r="X33" s="112"/>
    </row>
    <row r="34" spans="1:24" x14ac:dyDescent="0.2">
      <c r="A34" s="112"/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2"/>
      <c r="R34" s="114"/>
      <c r="S34" s="112"/>
      <c r="T34" s="112"/>
      <c r="U34" s="112"/>
      <c r="V34" s="112"/>
      <c r="W34" s="112"/>
      <c r="X34" s="112"/>
    </row>
    <row r="35" spans="1:24" x14ac:dyDescent="0.2">
      <c r="A35" s="112"/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2"/>
      <c r="R35" s="114"/>
      <c r="S35" s="112"/>
      <c r="T35" s="112"/>
      <c r="U35" s="112"/>
      <c r="V35" s="112"/>
      <c r="W35" s="112"/>
      <c r="X35" s="112"/>
    </row>
    <row r="36" spans="1:24" x14ac:dyDescent="0.2">
      <c r="A36" s="112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2"/>
      <c r="R36" s="114"/>
      <c r="S36" s="112"/>
      <c r="T36" s="112"/>
      <c r="U36" s="112"/>
      <c r="V36" s="112"/>
      <c r="W36" s="112"/>
      <c r="X36" s="112"/>
    </row>
    <row r="37" spans="1:24" x14ac:dyDescent="0.2">
      <c r="A37" s="112"/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2"/>
      <c r="R37" s="114"/>
      <c r="S37" s="112"/>
      <c r="T37" s="112"/>
      <c r="U37" s="112"/>
      <c r="V37" s="112"/>
      <c r="W37" s="112"/>
      <c r="X37" s="112"/>
    </row>
    <row r="38" spans="1:24" x14ac:dyDescent="0.2">
      <c r="A38" s="112"/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2"/>
      <c r="R38" s="114"/>
      <c r="S38" s="112"/>
      <c r="T38" s="112"/>
      <c r="U38" s="112"/>
      <c r="V38" s="112"/>
      <c r="W38" s="112"/>
      <c r="X38" s="112"/>
    </row>
    <row r="39" spans="1:24" x14ac:dyDescent="0.2">
      <c r="A39" s="112"/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2"/>
      <c r="R39" s="114"/>
      <c r="S39" s="112"/>
      <c r="T39" s="112"/>
      <c r="U39" s="112"/>
      <c r="V39" s="112"/>
      <c r="W39" s="112"/>
      <c r="X39" s="112"/>
    </row>
    <row r="40" spans="1:24" x14ac:dyDescent="0.2">
      <c r="A40" s="112"/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2"/>
      <c r="R40" s="114"/>
      <c r="S40" s="112"/>
      <c r="T40" s="112"/>
      <c r="U40" s="112"/>
      <c r="V40" s="112"/>
      <c r="W40" s="112"/>
      <c r="X40" s="112"/>
    </row>
    <row r="41" spans="1:24" x14ac:dyDescent="0.2">
      <c r="A41" s="112"/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2"/>
      <c r="R41" s="114"/>
      <c r="S41" s="112"/>
      <c r="T41" s="112"/>
      <c r="U41" s="112"/>
      <c r="V41" s="112"/>
      <c r="W41" s="112"/>
      <c r="X41" s="112"/>
    </row>
    <row r="42" spans="1:24" x14ac:dyDescent="0.2">
      <c r="A42" s="112"/>
      <c r="B42" s="113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2"/>
      <c r="R42" s="114"/>
      <c r="S42" s="112"/>
      <c r="T42" s="112"/>
      <c r="U42" s="112"/>
      <c r="V42" s="112"/>
      <c r="W42" s="112"/>
      <c r="X42" s="112"/>
    </row>
    <row r="43" spans="1:24" x14ac:dyDescent="0.2">
      <c r="A43" s="112"/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2"/>
      <c r="R43" s="114"/>
      <c r="S43" s="112"/>
      <c r="T43" s="112"/>
      <c r="U43" s="112"/>
      <c r="V43" s="112"/>
      <c r="W43" s="112"/>
      <c r="X43" s="112"/>
    </row>
  </sheetData>
  <mergeCells count="23">
    <mergeCell ref="B18:D18"/>
    <mergeCell ref="A7:B7"/>
    <mergeCell ref="A10:A11"/>
    <mergeCell ref="B10:B11"/>
    <mergeCell ref="C10:C11"/>
    <mergeCell ref="C7:Q7"/>
    <mergeCell ref="Q10:Q11"/>
    <mergeCell ref="B12:D12"/>
    <mergeCell ref="A1:X1"/>
    <mergeCell ref="A2:X2"/>
    <mergeCell ref="A3:X3"/>
    <mergeCell ref="A4:B4"/>
    <mergeCell ref="C4:Q4"/>
    <mergeCell ref="A6:B6"/>
    <mergeCell ref="A5:B5"/>
    <mergeCell ref="C5:Q5"/>
    <mergeCell ref="R10:R11"/>
    <mergeCell ref="A8:B8"/>
    <mergeCell ref="C8:X9"/>
    <mergeCell ref="D10:D11"/>
    <mergeCell ref="E10:P10"/>
    <mergeCell ref="C6:Q6"/>
    <mergeCell ref="S10:X10"/>
  </mergeCells>
  <printOptions horizontalCentered="1" verticalCentered="1"/>
  <pageMargins left="0.27559055118110237" right="0.27559055118110237" top="0.59055118110236227" bottom="0.47244094488188981" header="0.31496062992125984" footer="0.31496062992125984"/>
  <pageSetup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14"/>
  <sheetViews>
    <sheetView zoomScale="70" zoomScaleNormal="70" workbookViewId="0">
      <selection activeCell="E18" sqref="E18"/>
    </sheetView>
  </sheetViews>
  <sheetFormatPr baseColWidth="10" defaultRowHeight="12.75" x14ac:dyDescent="0.2"/>
  <cols>
    <col min="2" max="2" width="30.7109375" customWidth="1"/>
    <col min="3" max="3" width="13.28515625" customWidth="1"/>
    <col min="4" max="4" width="11.7109375" bestFit="1" customWidth="1"/>
    <col min="5" max="5" width="12.7109375" bestFit="1" customWidth="1"/>
    <col min="6" max="6" width="15" bestFit="1" customWidth="1"/>
  </cols>
  <sheetData>
    <row r="1" spans="2:20" x14ac:dyDescent="0.2">
      <c r="B1" s="273" t="s">
        <v>99</v>
      </c>
      <c r="C1" s="273"/>
      <c r="D1" s="273"/>
      <c r="E1" s="273"/>
      <c r="F1" s="273"/>
    </row>
    <row r="2" spans="2:20" x14ac:dyDescent="0.2">
      <c r="B2" s="252" t="s">
        <v>22</v>
      </c>
      <c r="C2" s="252"/>
      <c r="D2" s="252"/>
      <c r="E2" s="252"/>
      <c r="F2" s="252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2:20" x14ac:dyDescent="0.2">
      <c r="B3" s="252" t="s">
        <v>98</v>
      </c>
      <c r="C3" s="252"/>
      <c r="D3" s="252"/>
      <c r="E3" s="252"/>
      <c r="F3" s="252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39.75" customHeight="1" x14ac:dyDescent="0.2">
      <c r="B4" s="272" t="s">
        <v>141</v>
      </c>
      <c r="C4" s="272"/>
      <c r="D4" s="272"/>
      <c r="E4" s="272"/>
      <c r="F4" s="272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6" spans="2:20" ht="13.5" thickBot="1" x14ac:dyDescent="0.25">
      <c r="B6" s="274"/>
      <c r="C6" s="274"/>
      <c r="D6" s="274"/>
      <c r="E6" s="274"/>
      <c r="F6" s="274"/>
    </row>
    <row r="7" spans="2:20" x14ac:dyDescent="0.2">
      <c r="B7" s="275" t="s">
        <v>53</v>
      </c>
      <c r="C7" s="130" t="s">
        <v>152</v>
      </c>
      <c r="D7" s="61" t="s">
        <v>33</v>
      </c>
      <c r="E7" s="138" t="s">
        <v>54</v>
      </c>
      <c r="F7" s="141" t="s">
        <v>13</v>
      </c>
    </row>
    <row r="8" spans="2:20" ht="13.5" thickBot="1" x14ac:dyDescent="0.25">
      <c r="B8" s="276"/>
      <c r="C8" s="62" t="s">
        <v>55</v>
      </c>
      <c r="D8" s="62" t="s">
        <v>55</v>
      </c>
      <c r="E8" s="137" t="s">
        <v>55</v>
      </c>
      <c r="F8" s="142" t="s">
        <v>55</v>
      </c>
    </row>
    <row r="9" spans="2:20" x14ac:dyDescent="0.2">
      <c r="B9" s="63" t="s">
        <v>93</v>
      </c>
      <c r="C9" s="131">
        <f>+'Control y Vigilancia'!T29</f>
        <v>28702</v>
      </c>
      <c r="D9" s="132">
        <f>+'Control y Vigilancia'!W29</f>
        <v>0</v>
      </c>
      <c r="E9" s="139">
        <f>+'Control y Vigilancia'!V29</f>
        <v>7200</v>
      </c>
      <c r="F9" s="143">
        <f>SUM(C9:E9)</f>
        <v>35902</v>
      </c>
    </row>
    <row r="10" spans="2:20" x14ac:dyDescent="0.2">
      <c r="B10" s="64" t="s">
        <v>94</v>
      </c>
      <c r="C10" s="133">
        <f>+'Manejo de Recursos'!T18</f>
        <v>4800</v>
      </c>
      <c r="D10" s="134">
        <f>+'Manejo de Recursos'!W18</f>
        <v>3600</v>
      </c>
      <c r="E10" s="140">
        <f>+'Manejo de Recursos'!V18</f>
        <v>10000</v>
      </c>
      <c r="F10" s="143">
        <f>SUM(C10:E10)</f>
        <v>18400</v>
      </c>
    </row>
    <row r="11" spans="2:20" x14ac:dyDescent="0.2">
      <c r="B11" s="64" t="s">
        <v>97</v>
      </c>
      <c r="C11" s="133">
        <f>+'Ecoturismo y educ amb'!T16</f>
        <v>1700</v>
      </c>
      <c r="D11" s="189">
        <f>+'Ecoturismo y educ amb'!W16</f>
        <v>2000</v>
      </c>
      <c r="E11" s="190">
        <f>+'Ecoturismo y educ amb'!V16</f>
        <v>500</v>
      </c>
      <c r="F11" s="143">
        <f>SUM(C11:E11)</f>
        <v>4200</v>
      </c>
    </row>
    <row r="12" spans="2:20" x14ac:dyDescent="0.2">
      <c r="B12" s="64" t="s">
        <v>95</v>
      </c>
      <c r="C12" s="133">
        <f>+'Investigacion y Monitoreo'!T16</f>
        <v>150</v>
      </c>
      <c r="D12" s="189">
        <f>+'Investigacion y Monitoreo'!W16</f>
        <v>1200</v>
      </c>
      <c r="E12" s="190">
        <f>+'Investigacion y Monitoreo'!V16</f>
        <v>18000</v>
      </c>
      <c r="F12" s="143">
        <f>SUM(C12:E12)</f>
        <v>19350</v>
      </c>
    </row>
    <row r="13" spans="2:20" x14ac:dyDescent="0.2">
      <c r="B13" s="64" t="s">
        <v>96</v>
      </c>
      <c r="C13" s="133">
        <f>+'Fortalecimiento Inst.'!T18</f>
        <v>14500</v>
      </c>
      <c r="D13" s="189">
        <f>+'Fortalecimiento Inst.'!W18</f>
        <v>2400</v>
      </c>
      <c r="E13" s="190">
        <f>+'Fortalecimiento Inst.'!V18</f>
        <v>10500</v>
      </c>
      <c r="F13" s="143">
        <f>SUM(C13:E13)</f>
        <v>27400</v>
      </c>
    </row>
    <row r="14" spans="2:20" ht="15" thickBot="1" x14ac:dyDescent="0.25">
      <c r="B14" s="192" t="s">
        <v>56</v>
      </c>
      <c r="C14" s="135">
        <f>SUM(C9:C13)</f>
        <v>49852</v>
      </c>
      <c r="D14" s="135">
        <f t="shared" ref="D14:E14" si="0">SUM(D9:D13)</f>
        <v>9200</v>
      </c>
      <c r="E14" s="135">
        <f t="shared" si="0"/>
        <v>46200</v>
      </c>
      <c r="F14" s="191">
        <f>SUM(F9:F13)</f>
        <v>105252</v>
      </c>
    </row>
  </sheetData>
  <mergeCells count="6">
    <mergeCell ref="B4:F4"/>
    <mergeCell ref="B1:F1"/>
    <mergeCell ref="B6:F6"/>
    <mergeCell ref="B7:B8"/>
    <mergeCell ref="B2:F2"/>
    <mergeCell ref="B3:F3"/>
  </mergeCells>
  <pageMargins left="1.1023622047244095" right="0.70866141732283472" top="0.94488188976377963" bottom="0.74803149606299213" header="0.31496062992125984" footer="0.31496062992125984"/>
  <pageSetup scale="91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Control y Vigilancia</vt:lpstr>
      <vt:lpstr>Manejo de Recursos</vt:lpstr>
      <vt:lpstr>Ecoturismo y educ amb</vt:lpstr>
      <vt:lpstr>Investigacion y Monitoreo</vt:lpstr>
      <vt:lpstr>Fortalecimiento Inst.</vt:lpstr>
      <vt:lpstr>Presupuesto Ideal año 2020</vt:lpstr>
      <vt:lpstr>'Investigacion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Administrador</cp:lastModifiedBy>
  <cp:lastPrinted>2019-12-05T17:31:38Z</cp:lastPrinted>
  <dcterms:created xsi:type="dcterms:W3CDTF">2001-01-15T17:49:33Z</dcterms:created>
  <dcterms:modified xsi:type="dcterms:W3CDTF">2019-12-10T22:08:34Z</dcterms:modified>
</cp:coreProperties>
</file>