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490" windowHeight="7545" tabRatio="804" activeTab="1"/>
  </bookViews>
  <sheets>
    <sheet name="PORTADA " sheetId="19" r:id="rId1"/>
    <sheet name="Proteccion y control" sheetId="1" r:id="rId2"/>
    <sheet name="Investigación y Monitoreo" sheetId="2" r:id="rId3"/>
    <sheet name="Conservación de RRNN" sheetId="15" r:id="rId4"/>
    <sheet name="Ordenamiento territorial" sheetId="4" r:id="rId5"/>
    <sheet name="Uso Público" sheetId="18" r:id="rId6"/>
    <sheet name="PRESUPUESTO IDEAL 2021" sheetId="13" r:id="rId7"/>
  </sheets>
  <definedNames>
    <definedName name="_xlnm.Print_Area" localSheetId="2">'Investigación y Monitoreo'!$A$1:$AA$16</definedName>
    <definedName name="_xlnm.Print_Area" localSheetId="4">'Ordenamiento territorial'!$A$1:$AA$12</definedName>
    <definedName name="_xlnm.Print_Area" localSheetId="1">'Proteccion y control'!$A$1:$AA$18</definedName>
  </definedNames>
  <calcPr calcId="144525"/>
</workbook>
</file>

<file path=xl/calcChain.xml><?xml version="1.0" encoding="utf-8"?>
<calcChain xmlns="http://schemas.openxmlformats.org/spreadsheetml/2006/main">
  <c r="AA14" i="18" l="1"/>
  <c r="H11" i="13" l="1"/>
  <c r="V18" i="18"/>
  <c r="AA15" i="18"/>
  <c r="AA16" i="18"/>
  <c r="T18" i="18"/>
  <c r="AA15" i="2"/>
  <c r="X18" i="1"/>
  <c r="Z18" i="1"/>
  <c r="T18" i="1"/>
  <c r="AA15" i="1"/>
  <c r="AA16" i="1"/>
  <c r="AA13" i="1"/>
  <c r="Z12" i="4" l="1"/>
  <c r="X12" i="4"/>
  <c r="V12" i="4"/>
  <c r="T12" i="4"/>
  <c r="AA14" i="15"/>
  <c r="AA15" i="15"/>
  <c r="AA16" i="15"/>
  <c r="AA17" i="15"/>
  <c r="AA18" i="15" l="1"/>
  <c r="T16" i="2"/>
  <c r="V14" i="2"/>
  <c r="V16" i="2" s="1"/>
  <c r="V17" i="1"/>
  <c r="V14" i="1"/>
  <c r="AA14" i="1" s="1"/>
  <c r="V18" i="1" l="1"/>
  <c r="AA17" i="1"/>
  <c r="AA18" i="1" s="1"/>
  <c r="AA11" i="4"/>
  <c r="AA12" i="4" s="1"/>
  <c r="X18" i="18"/>
  <c r="Z18" i="18"/>
  <c r="Z16" i="2"/>
  <c r="X16" i="2"/>
  <c r="H10" i="13" l="1"/>
  <c r="D19" i="13" s="1"/>
  <c r="D21" i="13" s="1"/>
  <c r="H9" i="13"/>
  <c r="D18" i="13" s="1"/>
  <c r="X18" i="15"/>
  <c r="T18" i="15"/>
  <c r="V18" i="15"/>
  <c r="AA18" i="18" l="1"/>
  <c r="AA14" i="2"/>
  <c r="AA16" i="2" s="1"/>
  <c r="Z18" i="15" l="1"/>
  <c r="D20" i="13"/>
  <c r="H8" i="13"/>
  <c r="D17" i="13" s="1"/>
  <c r="H7" i="13"/>
  <c r="D16" i="13" l="1"/>
  <c r="H12" i="13"/>
</calcChain>
</file>

<file path=xl/sharedStrings.xml><?xml version="1.0" encoding="utf-8"?>
<sst xmlns="http://schemas.openxmlformats.org/spreadsheetml/2006/main" count="442" uniqueCount="158">
  <si>
    <t>Actividades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</si>
  <si>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</si>
  <si>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</si>
  <si>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</si>
  <si>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</si>
  <si>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</si>
  <si>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</si>
  <si>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</si>
  <si>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</si>
  <si>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</si>
  <si>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Responsable</t>
  </si>
  <si>
    <t>Financiamiento</t>
  </si>
  <si>
    <t>TOTAL</t>
  </si>
  <si>
    <t>No.</t>
  </si>
  <si>
    <t>CONSEJO NACIONAL DE AREA PROTEGIDAS -CONAP-</t>
  </si>
  <si>
    <t>Meses</t>
  </si>
  <si>
    <t>Monto</t>
  </si>
  <si>
    <t>1.1.1</t>
  </si>
  <si>
    <t>CONSEJO NACIONAL DE AREAS PROTEGIDAS -CONAP-</t>
  </si>
  <si>
    <t>1. Línea de acción: .</t>
  </si>
  <si>
    <t xml:space="preserve">2. Programa: </t>
  </si>
  <si>
    <t xml:space="preserve">4. Resultado esperado: </t>
  </si>
  <si>
    <t>Ubicación Geográfica</t>
  </si>
  <si>
    <t>Código</t>
  </si>
  <si>
    <t>Área Protegida</t>
  </si>
  <si>
    <t>CONAP</t>
  </si>
  <si>
    <t>Investigación y Monitoreo</t>
  </si>
  <si>
    <t>1.1.</t>
  </si>
  <si>
    <t>X</t>
  </si>
  <si>
    <t>1. Línea de acción: Conservación del área protegida y su biodiversidad.</t>
  </si>
  <si>
    <t>Conservación del Área Protegida y su Biodiversidad</t>
  </si>
  <si>
    <t xml:space="preserve">Área Protegida </t>
  </si>
  <si>
    <t>Responsa-ble</t>
  </si>
  <si>
    <t xml:space="preserve">Código </t>
  </si>
  <si>
    <t xml:space="preserve">PROGRAMA </t>
  </si>
  <si>
    <t>total (Q)</t>
  </si>
  <si>
    <t>Protección y Control</t>
  </si>
  <si>
    <t>COMUNIDAD</t>
  </si>
  <si>
    <t>MUNICIPALIDAD</t>
  </si>
  <si>
    <t>Verificadores</t>
  </si>
  <si>
    <t>GRAN TOTAL</t>
  </si>
  <si>
    <t>OTRAS INSTITUCIONES</t>
  </si>
  <si>
    <t>2. Programa: Investigacion y Monitoreo</t>
  </si>
  <si>
    <t>Crear las normas necesarias para el manejo de los recursos naturales con énfasis en su capacidad de uso a efecto de mantener la representatividad de flora y fauna silvestre del lugar.</t>
  </si>
  <si>
    <t xml:space="preserve">Resultado 1. Elaboración del plan de control, combate y liquidación de incendios forestales. </t>
  </si>
  <si>
    <t>Otras Instituciones</t>
  </si>
  <si>
    <t>Otras insticuciones</t>
  </si>
  <si>
    <t>Ordenamiento territorial y conflictividad agraria</t>
  </si>
  <si>
    <t>Otras instituciones</t>
  </si>
  <si>
    <t>2. Programa: Uso Publico</t>
  </si>
  <si>
    <t>3. Sub programa: Educación ambiental y cultural</t>
  </si>
  <si>
    <t>4. Resultado esperado: Concientización a la población sobre la importancia de conservación y protección de la diversidad biologica y las áreas protegidas.</t>
  </si>
  <si>
    <t>Resultado 1. Lograr la concientización a la población sobre la importancia de proteccion de las áreas protegidas y su biodiversidad.</t>
  </si>
  <si>
    <t>Listado de participantes</t>
  </si>
  <si>
    <t>1. Línea de acción: Conservación del área protegida</t>
  </si>
  <si>
    <t>2. Programa: Protección y control</t>
  </si>
  <si>
    <t>Conservación de RRNN</t>
  </si>
  <si>
    <t>Ordenamiento Territorial</t>
  </si>
  <si>
    <t>Uso Público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</si>
  <si>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</si>
  <si>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</si>
  <si>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</si>
  <si>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</si>
  <si>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</si>
  <si>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</si>
  <si>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</si>
  <si>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</si>
  <si>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</si>
  <si>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</si>
  <si>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</si>
  <si>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</si>
  <si>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CONSEJO NACIONAL DE ÁREAS PROTEGIDAS -CONAP-</t>
  </si>
  <si>
    <t>PLAN OPERATIVO ANUAL 2021</t>
  </si>
  <si>
    <t>Resultado Esperado 2,021</t>
  </si>
  <si>
    <t>PLAN OPERATIVO ANUAL  2021</t>
  </si>
  <si>
    <t>PRESUPUESTO IDEAL PARA EL AÑO 2021</t>
  </si>
  <si>
    <t xml:space="preserve">Otras Instituciones </t>
  </si>
  <si>
    <r>
      <t xml:space="preserve">3. Sub programas: </t>
    </r>
    <r>
      <rPr>
        <b/>
        <sz val="10"/>
        <color indexed="56"/>
        <rFont val="Arial"/>
        <family val="2"/>
      </rPr>
      <t>Prevención, Control y Vigilancia</t>
    </r>
  </si>
  <si>
    <t xml:space="preserve">Un plan elaborado y ejecutado para prevención y control de incendios forestales para la RNP La Gloria, </t>
  </si>
  <si>
    <t>Formulación y ejecución del plan de prevención y control  de incendios forestales.</t>
  </si>
  <si>
    <t>Capacitación a autoridades comunales ( Alcaldes aux. cocodes)</t>
  </si>
  <si>
    <t>Monitoreo de incendios forestales en las comunidades de influencia al área protegida</t>
  </si>
  <si>
    <t>Autoridades locales de las comunidades son capacitadas sobre prevención, control de incendios</t>
  </si>
  <si>
    <t>Se realizan Monitoreos  de control y vigilancia recorriendo senderos estrategicos dentro del área.</t>
  </si>
  <si>
    <t xml:space="preserve">Recorridos de asociados dentro del área protegida para controlar la extracción de recursos naturales en forma legal e ilegal </t>
  </si>
  <si>
    <t>x</t>
  </si>
  <si>
    <t xml:space="preserve">Se cuenta con informes de los recorridos y sanciones emitidas </t>
  </si>
  <si>
    <t>Recorridos de Guarda recursos en coordinación con autoridades locales para el control de la extracción de recursos naturales de forma legal e ilegal</t>
  </si>
  <si>
    <t>Se cuenta con un registro de los incendios si existieran</t>
  </si>
  <si>
    <t xml:space="preserve">ASODIG y CONAP </t>
  </si>
  <si>
    <t>Tecnico y Guarda Recursos Conap</t>
  </si>
  <si>
    <t xml:space="preserve"> Guarda recursos conap</t>
  </si>
  <si>
    <t xml:space="preserve">ASODIG y  guarda recursos Conap </t>
  </si>
  <si>
    <t>Plan de Contingencia de incendios forestales.</t>
  </si>
  <si>
    <t>Informe de la actividad (plan, listados y fotos)</t>
  </si>
  <si>
    <t>Boleta de registro y base de datos</t>
  </si>
  <si>
    <t xml:space="preserve">Informes de la actividad </t>
  </si>
  <si>
    <t xml:space="preserve">ASODIG ( en especie) </t>
  </si>
  <si>
    <t>Conap (salario proporcional del Guarda Recursos)</t>
  </si>
  <si>
    <t>Se cuenta con un registro y normativas para el desarrollo eco turístico del área protegida</t>
  </si>
  <si>
    <t>Area protegida</t>
  </si>
  <si>
    <t>Monitoreo de  las  actividades  turísticas en las zonas definidas para  el efecto</t>
  </si>
  <si>
    <t>ASODIG/Conap</t>
  </si>
  <si>
    <t>Aldea La Gloria</t>
  </si>
  <si>
    <t>Informe de monitoreo y/o inspección, fotografías,.</t>
  </si>
  <si>
    <t>ASODIG</t>
  </si>
  <si>
    <t xml:space="preserve">FUNDAECO </t>
  </si>
  <si>
    <t>Turismo en área protegida</t>
  </si>
  <si>
    <t xml:space="preserve">Implementacion de turismo dentro del área. </t>
  </si>
  <si>
    <t>Mantenimiento de centro turistico</t>
  </si>
  <si>
    <t xml:space="preserve">Mantenimiento de senderos y cabañas </t>
  </si>
  <si>
    <t>Zonas aledañas al Área Protegida</t>
  </si>
  <si>
    <t xml:space="preserve">Implementacion de parcelas demostrativas de sistemas agroforestales. </t>
  </si>
  <si>
    <t xml:space="preserve">ASODIG y Conap </t>
  </si>
  <si>
    <t>Informes, fotografías o listados</t>
  </si>
  <si>
    <r>
      <rPr>
        <sz val="9"/>
        <rFont val="Arial"/>
        <family val="2"/>
      </rPr>
      <t>Sistemas agroforestales</t>
    </r>
    <r>
      <rPr>
        <sz val="9"/>
        <color rgb="FFFF0000"/>
        <rFont val="Arial"/>
        <family val="2"/>
      </rPr>
      <t xml:space="preserve">  </t>
    </r>
    <r>
      <rPr>
        <sz val="9"/>
        <rFont val="Arial"/>
        <family val="2"/>
      </rPr>
      <t>en la comunidad</t>
    </r>
  </si>
  <si>
    <t>Material informativo del area protegida con enfoque turistico.</t>
  </si>
  <si>
    <t>La Gloria</t>
  </si>
  <si>
    <t>Elaboración de material informativo para la promoción del turismo.</t>
  </si>
  <si>
    <t xml:space="preserve">FUNDAECO, ASODIG,CONAP y Municipalidad </t>
  </si>
  <si>
    <t>Ejemplares impresos</t>
  </si>
  <si>
    <t>Fotografias y listado</t>
  </si>
  <si>
    <t xml:space="preserve">ASODIG </t>
  </si>
  <si>
    <t>Se tiene delimitado el área para tener mejor identificacion de los límites</t>
  </si>
  <si>
    <t>Mantenimiento y limpia de brecha de limite del área</t>
  </si>
  <si>
    <t>Brecha de limite del area protegida, visible facilmente.</t>
  </si>
  <si>
    <t>Autoridades de las comunidades  son capacitadas en  la conservación y protección de los RRNN</t>
  </si>
  <si>
    <t>comunidades de Influencia</t>
  </si>
  <si>
    <t>Talleres de capacitación a  autoridades locales, escuelas e institutos (alcaldes Auxiliares y  Guardabosques)</t>
  </si>
  <si>
    <t>Lista de participantes, fotografías e informes</t>
  </si>
  <si>
    <t>Ruta dentro y fuera del area protegida, identificada y señalizada.</t>
  </si>
  <si>
    <t>Rotulación interna y externa del Area Protegida.</t>
  </si>
  <si>
    <t>ASODIG/FUNDAECO</t>
  </si>
  <si>
    <t>Rotulos Instalados, fotografias</t>
  </si>
  <si>
    <t>Acceso al area protegida en buen estado</t>
  </si>
  <si>
    <t>Aldea la Gloria</t>
  </si>
  <si>
    <t>Construcción de brecha para Mejorar el  acceso al Área Protegida.</t>
  </si>
  <si>
    <t>CONAP/ASODIG</t>
  </si>
  <si>
    <t>ASODIG/MUNICIPALIDAD</t>
  </si>
  <si>
    <t>Carretera de terraceria</t>
  </si>
  <si>
    <t xml:space="preserve">CONAP </t>
  </si>
  <si>
    <t>FUNDAECO</t>
  </si>
  <si>
    <t>FUNDAECO/ CONAP Y MUNICIPALIDAD</t>
  </si>
  <si>
    <t>4. Resultado esperado: Lograr la Protección y conservación de  la biodiversidad existente dentro del área protegida Reserva Natural Privada "La Gloria"</t>
  </si>
  <si>
    <t xml:space="preserve">3. Sub programa: </t>
  </si>
  <si>
    <t>Monitoreo del estado del Área Protegida</t>
  </si>
  <si>
    <t>Monitorear el Aprovechamiento del recurso bosque, de las fuentes de agua, así como el cumplimiento del manejo y administración de los RRNN utilizados por las comunidades</t>
  </si>
  <si>
    <t>Resultado 1.1 Monitorear el aprovechamiento del recurso bosque, de las fuentes de agua, así como el  cumplimiento del manejo y administración de los RRNN</t>
  </si>
  <si>
    <t>Existen personas locales con capacidad de acompañar a visitantes o turistas que deseen el ingreso al área</t>
  </si>
  <si>
    <t>Gestion de talleres formativos a personas locales para la atencion a visitantes</t>
  </si>
  <si>
    <t>2. Programa: Manejo de Recursos</t>
  </si>
  <si>
    <t xml:space="preserve">3. Sub programa: Actividades Productivas  </t>
  </si>
  <si>
    <t>4. Resultado esperado: Brindar alternativas de ingresos económicos a la población local, a través de actividades productivas que promuevan la conservación de los recursos naturales.</t>
  </si>
  <si>
    <t>Resultado 1.1 1. Desarrollar sistemas de manejo forestal, agropecuario, turismo, protección y calidad de fuentes de agua</t>
  </si>
  <si>
    <t>En el interior y acceso  al área protegida</t>
  </si>
  <si>
    <t>RESERVA NATURAL PRIVADA "LA GLORIA", USPANTÁN  QUICHE</t>
  </si>
  <si>
    <t>RESRVA NATURAL PRIVADA COMUNITARIA "LA GLORIA", USPANTÁN, QUICHÉ</t>
  </si>
  <si>
    <t>RESERVA NATURAL PRIVADA "LA GLORIA", USPANTÁN  QUICHÉ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</si>
</sst>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Q&quot;* #,##0.00_-;\-&quot;Q&quot;* #,##0.00_-;_-&quot;Q&quot;* &quot;-&quot;??_-;_-@_-"/>
    <numFmt numFmtId="164" formatCode="[$Q-100A]#,##0.00"/>
    <numFmt numFmtId="165" formatCode="_([$Q-100A]* #,##0.00_);_([$Q-100A]* \(#,##0.00\);_([$Q-100A]* &quot;-&quot;??_);_(@_)"/>
  </numFmts>
  <fonts count="29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4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10"/>
      <color theme="3" tint="-0.499984740745262"/>
      <name val="Arial"/>
      <family val="2"/>
    </font>
    <font>
      <sz val="8"/>
      <color theme="3" tint="-0.499984740745262"/>
      <name val="Arial"/>
      <family val="2"/>
    </font>
    <font>
      <b/>
      <sz val="12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sz val="14"/>
      <color theme="3" tint="0.39997558519241921"/>
      <name val="Arial"/>
      <family val="2"/>
    </font>
    <font>
      <b/>
      <i/>
      <sz val="10"/>
      <color theme="3" tint="-0.499984740745262"/>
      <name val="Arial"/>
      <family val="2"/>
    </font>
    <font>
      <b/>
      <sz val="10"/>
      <color indexed="56"/>
      <name val="Arial"/>
      <family val="2"/>
    </font>
    <font>
      <b/>
      <sz val="14"/>
      <color theme="3" tint="-0.499984740745262"/>
      <name val="Arial"/>
      <family val="2"/>
    </font>
    <font>
      <b/>
      <sz val="8"/>
      <color theme="3" tint="-0.499984740745262"/>
      <name val="Arial"/>
      <family val="2"/>
    </font>
    <font>
      <b/>
      <sz val="14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00">
    <xf numFmtId="0" fontId="0" fillId="0" borderId="0" xfId="0"/>
    <xf numFmtId="0" fontId="0" fillId="0" borderId="0" xfId="0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left" vertical="justify"/>
    </xf>
    <xf numFmtId="0" fontId="5" fillId="0" borderId="0" xfId="0" applyFont="1" applyAlignment="1">
      <alignment vertical="justify"/>
    </xf>
    <xf numFmtId="0" fontId="5" fillId="0" borderId="0" xfId="0" applyFont="1"/>
    <xf numFmtId="0" fontId="6" fillId="0" borderId="0" xfId="0" applyFont="1"/>
    <xf numFmtId="0" fontId="9" fillId="0" borderId="0" xfId="0" applyFont="1" applyBorder="1"/>
    <xf numFmtId="0" fontId="10" fillId="0" borderId="0" xfId="0" applyFont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164" fontId="9" fillId="0" borderId="0" xfId="0" applyNumberFormat="1" applyFont="1" applyBorder="1"/>
    <xf numFmtId="0" fontId="9" fillId="0" borderId="0" xfId="0" applyFont="1" applyBorder="1" applyAlignment="1">
      <alignment vertical="justify"/>
    </xf>
    <xf numFmtId="0" fontId="9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4" fillId="0" borderId="1" xfId="0" applyFont="1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3" fillId="0" borderId="1" xfId="0" applyFont="1" applyBorder="1"/>
    <xf numFmtId="44" fontId="0" fillId="0" borderId="1" xfId="0" applyNumberFormat="1" applyBorder="1" applyAlignment="1">
      <alignment horizontal="center"/>
    </xf>
    <xf numFmtId="44" fontId="8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0" fillId="0" borderId="1" xfId="0" applyNumberFormat="1" applyBorder="1"/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justify" vertical="top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9" fillId="0" borderId="1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9" fillId="0" borderId="0" xfId="0" applyFont="1" applyAlignment="1">
      <alignment vertical="justify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 vertical="justify"/>
    </xf>
    <xf numFmtId="49" fontId="9" fillId="2" borderId="6" xfId="0" applyNumberFormat="1" applyFont="1" applyFill="1" applyBorder="1" applyAlignment="1">
      <alignment vertical="top" wrapText="1"/>
    </xf>
    <xf numFmtId="49" fontId="4" fillId="0" borderId="7" xfId="0" applyNumberFormat="1" applyFont="1" applyFill="1" applyBorder="1" applyAlignment="1">
      <alignment horizontal="left" vertical="top" wrapText="1"/>
    </xf>
    <xf numFmtId="49" fontId="4" fillId="0" borderId="8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/>
    <xf numFmtId="0" fontId="9" fillId="3" borderId="7" xfId="0" applyFont="1" applyFill="1" applyBorder="1" applyAlignment="1">
      <alignment horizontal="center" vertical="top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justify"/>
    </xf>
    <xf numFmtId="0" fontId="13" fillId="0" borderId="1" xfId="0" applyFont="1" applyBorder="1" applyAlignment="1">
      <alignment vertical="justify"/>
    </xf>
    <xf numFmtId="0" fontId="14" fillId="0" borderId="1" xfId="0" applyFont="1" applyBorder="1"/>
    <xf numFmtId="0" fontId="5" fillId="0" borderId="0" xfId="0" applyFont="1" applyBorder="1"/>
    <xf numFmtId="0" fontId="4" fillId="2" borderId="1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justify"/>
    </xf>
    <xf numFmtId="0" fontId="4" fillId="0" borderId="0" xfId="0" applyFont="1" applyAlignment="1">
      <alignment horizontal="left" vertical="top"/>
    </xf>
    <xf numFmtId="164" fontId="9" fillId="6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justify"/>
    </xf>
    <xf numFmtId="0" fontId="4" fillId="0" borderId="1" xfId="0" applyFont="1" applyBorder="1" applyAlignment="1">
      <alignment vertical="justify"/>
    </xf>
    <xf numFmtId="165" fontId="4" fillId="0" borderId="1" xfId="0" applyNumberFormat="1" applyFont="1" applyBorder="1" applyAlignment="1">
      <alignment vertical="center"/>
    </xf>
    <xf numFmtId="164" fontId="4" fillId="6" borderId="1" xfId="0" applyNumberFormat="1" applyFont="1" applyFill="1" applyBorder="1"/>
    <xf numFmtId="164" fontId="4" fillId="6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6" borderId="1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top"/>
    </xf>
    <xf numFmtId="0" fontId="12" fillId="0" borderId="0" xfId="0" applyFont="1" applyBorder="1"/>
    <xf numFmtId="0" fontId="12" fillId="0" borderId="0" xfId="0" applyFont="1" applyBorder="1" applyAlignment="1">
      <alignment horizontal="center"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vertical="justify"/>
    </xf>
    <xf numFmtId="0" fontId="12" fillId="0" borderId="0" xfId="0" applyFont="1"/>
    <xf numFmtId="0" fontId="1" fillId="0" borderId="0" xfId="0" applyFont="1"/>
    <xf numFmtId="0" fontId="11" fillId="0" borderId="0" xfId="0" applyFont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2" fillId="0" borderId="0" xfId="0" applyFont="1" applyBorder="1" applyAlignment="1">
      <alignment horizontal="center" vertical="top"/>
    </xf>
    <xf numFmtId="0" fontId="1" fillId="0" borderId="0" xfId="0" applyFont="1" applyAlignment="1">
      <alignment vertical="justify"/>
    </xf>
    <xf numFmtId="0" fontId="22" fillId="0" borderId="0" xfId="0" applyFont="1"/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3" borderId="1" xfId="0" applyNumberFormat="1" applyFont="1" applyFill="1" applyBorder="1" applyAlignment="1">
      <alignment horizontal="justify" vertical="center" wrapText="1"/>
    </xf>
    <xf numFmtId="0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left" vertical="center" wrapText="1"/>
    </xf>
    <xf numFmtId="49" fontId="23" fillId="3" borderId="1" xfId="0" applyNumberFormat="1" applyFont="1" applyFill="1" applyBorder="1" applyAlignment="1">
      <alignment horizontal="left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  <xf numFmtId="0" fontId="23" fillId="0" borderId="1" xfId="0" applyFont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justify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applyNumberFormat="1" applyFont="1" applyFill="1" applyBorder="1" applyAlignment="1">
      <alignment horizontal="left" vertical="center" wrapText="1"/>
    </xf>
    <xf numFmtId="49" fontId="23" fillId="0" borderId="1" xfId="0" applyNumberFormat="1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164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vertical="center" wrapText="1"/>
    </xf>
    <xf numFmtId="0" fontId="25" fillId="0" borderId="0" xfId="0" applyFont="1"/>
    <xf numFmtId="0" fontId="26" fillId="0" borderId="0" xfId="0" applyFont="1"/>
    <xf numFmtId="0" fontId="27" fillId="0" borderId="0" xfId="0" applyFont="1" applyFill="1" applyAlignment="1">
      <alignment vertical="top"/>
    </xf>
    <xf numFmtId="0" fontId="1" fillId="0" borderId="0" xfId="0" applyFont="1" applyAlignment="1">
      <alignment vertical="top"/>
    </xf>
    <xf numFmtId="0" fontId="4" fillId="0" borderId="0" xfId="0" applyFont="1" applyAlignment="1">
      <alignment vertical="justify"/>
    </xf>
    <xf numFmtId="49" fontId="4" fillId="2" borderId="7" xfId="0" applyNumberFormat="1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" fillId="0" borderId="0" xfId="0" applyFont="1" applyBorder="1"/>
    <xf numFmtId="0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vertical="top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/>
    <xf numFmtId="164" fontId="1" fillId="0" borderId="0" xfId="0" applyNumberFormat="1" applyFont="1" applyFill="1" applyBorder="1" applyAlignment="1"/>
    <xf numFmtId="49" fontId="9" fillId="2" borderId="7" xfId="0" applyNumberFormat="1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23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top"/>
    </xf>
    <xf numFmtId="44" fontId="1" fillId="0" borderId="1" xfId="0" applyNumberFormat="1" applyFont="1" applyBorder="1" applyAlignment="1">
      <alignment horizontal="right"/>
    </xf>
    <xf numFmtId="0" fontId="9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" fillId="0" borderId="0" xfId="0" applyFont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left" vertical="top" wrapText="1"/>
    </xf>
    <xf numFmtId="0" fontId="23" fillId="6" borderId="11" xfId="0" applyNumberFormat="1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/>
    </xf>
    <xf numFmtId="0" fontId="23" fillId="6" borderId="1" xfId="0" applyNumberFormat="1" applyFon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>
      <alignment horizontal="justify" vertical="top" wrapText="1"/>
    </xf>
    <xf numFmtId="0" fontId="19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49" fontId="10" fillId="2" borderId="9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9" fillId="2" borderId="7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top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1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justify" vertical="top"/>
    </xf>
    <xf numFmtId="0" fontId="1" fillId="0" borderId="1" xfId="0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/>
    </xf>
    <xf numFmtId="3" fontId="8" fillId="0" borderId="5" xfId="0" applyNumberFormat="1" applyFont="1" applyBorder="1" applyAlignment="1">
      <alignment horizontal="center"/>
    </xf>
    <xf numFmtId="3" fontId="8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textRotation="90" wrapText="1"/>
    </xf>
    <xf numFmtId="0" fontId="9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G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PRESUPUESTO POR PROGRAMA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'PRESUPUESTO IDEAL 2021'!$D$14:$D$15</c:f>
              <c:strCache>
                <c:ptCount val="1"/>
                <c:pt idx="0">
                  <c:v>TOTAL total (Q)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2F-4CA3-AB88-BD67570F77D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2F-4CA3-AB88-BD67570F77D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2F-4CA3-AB88-BD67570F77D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2F-4CA3-AB88-BD67570F77D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2F-4CA3-AB88-BD67570F7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'PRESUPUESTO IDEAL 2021'!$C$16:$C$20</c:f>
              <c:strCache>
                <c:ptCount val="5"/>
                <c:pt idx="0">
                  <c:v>Protección y Control</c:v>
                </c:pt>
                <c:pt idx="1">
                  <c:v>Investigación y Monitoreo</c:v>
                </c:pt>
                <c:pt idx="2">
                  <c:v>Conservación de RRNN</c:v>
                </c:pt>
                <c:pt idx="3">
                  <c:v>Ordenamiento Territorial</c:v>
                </c:pt>
                <c:pt idx="4">
                  <c:v>Uso Público</c:v>
                </c:pt>
              </c:strCache>
            </c:strRef>
          </c:cat>
          <c:val>
            <c:numRef>
              <c:f>'PRESUPUESTO IDEAL 2021'!$D$16:$D$20</c:f>
              <c:numCache>
                <c:formatCode>_("Q"* #,##0.00_);_("Q"* \(#,##0.00\);_("Q"* "-"??_);_(@_)</c:formatCode>
                <c:ptCount val="5"/>
                <c:pt idx="0">
                  <c:v>24700</c:v>
                </c:pt>
                <c:pt idx="1">
                  <c:v>14900</c:v>
                </c:pt>
                <c:pt idx="2">
                  <c:v>15700</c:v>
                </c:pt>
                <c:pt idx="3">
                  <c:v>1004</c:v>
                </c:pt>
                <c:pt idx="4">
                  <c:v>118450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8-4667-9A1A-143BEFAB740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6</xdr:row>
      <xdr:rowOff>127934</xdr:rowOff>
    </xdr:from>
    <xdr:to>
      <xdr:col>6</xdr:col>
      <xdr:colOff>158750</xdr:colOff>
      <xdr:row>32</xdr:row>
      <xdr:rowOff>69663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0774"/>
        <a:stretch/>
      </xdr:blipFill>
      <xdr:spPr>
        <a:xfrm>
          <a:off x="158750" y="1270934"/>
          <a:ext cx="4840941" cy="4043082"/>
        </a:xfrm>
        <a:prstGeom prst="rect">
          <a:avLst/>
        </a:prstGeom>
      </xdr:spPr>
    </xdr:pic>
    <xdr:clientData/>
  </xdr:twoCellAnchor>
  <xdr:twoCellAnchor editAs="oneCell">
    <xdr:from>
      <xdr:col>6</xdr:col>
      <xdr:colOff>705970</xdr:colOff>
      <xdr:row>6</xdr:row>
      <xdr:rowOff>131665</xdr:rowOff>
    </xdr:from>
    <xdr:to>
      <xdr:col>13</xdr:col>
      <xdr:colOff>560297</xdr:colOff>
      <xdr:row>32</xdr:row>
      <xdr:rowOff>156881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6911" y="1274665"/>
          <a:ext cx="5502092" cy="41265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664370</xdr:colOff>
      <xdr:row>14</xdr:row>
      <xdr:rowOff>107155</xdr:rowOff>
    </xdr:from>
    <xdr:to>
      <xdr:col>8</xdr:col>
      <xdr:colOff>702469</xdr:colOff>
      <xdr:row>31</xdr:row>
      <xdr:rowOff>97631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D1BD8807-BB06-48E5-A0D0-54B171CB22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view="pageLayout" zoomScale="55" zoomScaleNormal="100" zoomScalePageLayoutView="55" workbookViewId="0">
      <selection activeCell="A3" sqref="A3:N3"/>
    </sheetView>
  </sheetViews>
  <sheetFormatPr baseColWidth="10" defaultRowHeight="12.75" x14ac:dyDescent="0.2"/>
  <cols>
    <col min="6" max="6" width="11.42578125" customWidth="1"/>
    <col min="8" max="8" width="11.42578125" customWidth="1"/>
  </cols>
  <sheetData>
    <row r="1" spans="1:24" ht="18" x14ac:dyDescent="0.25">
      <c r="A1" s="148" t="s">
        <v>71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</row>
    <row r="2" spans="1:24" ht="18" x14ac:dyDescent="0.25">
      <c r="A2" s="148" t="s">
        <v>72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</row>
    <row r="3" spans="1:24" ht="18" x14ac:dyDescent="0.25">
      <c r="A3" s="148" t="s">
        <v>155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</row>
    <row r="4" spans="1:24" x14ac:dyDescent="0.2">
      <c r="E4" s="116"/>
    </row>
    <row r="32" spans="1:1" ht="14.25" x14ac:dyDescent="0.2">
      <c r="A32" s="117"/>
    </row>
    <row r="33" spans="1:1" x14ac:dyDescent="0.2">
      <c r="A33" s="116"/>
    </row>
  </sheetData>
  <mergeCells count="4">
    <mergeCell ref="A1:N1"/>
    <mergeCell ref="A2:N2"/>
    <mergeCell ref="A3:N3"/>
    <mergeCell ref="O3:X3"/>
  </mergeCells>
  <pageMargins left="0.75980392156862742" right="0.58823529411764708" top="0.75" bottom="0.63541666666666663" header="0.3" footer="0.3"/>
  <pageSetup paperSize="5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5"/>
  <sheetViews>
    <sheetView showGridLines="0" tabSelected="1" view="pageBreakPreview" zoomScale="80" zoomScaleNormal="85" zoomScaleSheetLayoutView="80" zoomScalePageLayoutView="85" workbookViewId="0">
      <selection activeCell="E13" sqref="E13"/>
    </sheetView>
  </sheetViews>
  <sheetFormatPr baseColWidth="10" defaultColWidth="11.42578125" defaultRowHeight="12.75" x14ac:dyDescent="0.2"/>
  <cols>
    <col min="1" max="1" width="5.28515625" style="9" customWidth="1"/>
    <col min="2" max="2" width="17.140625" style="9" customWidth="1"/>
    <col min="3" max="3" width="12.5703125" style="9" customWidth="1"/>
    <col min="4" max="4" width="18.28515625" style="9" customWidth="1"/>
    <col min="5" max="16" width="2" style="9" customWidth="1"/>
    <col min="17" max="17" width="14.5703125" style="9" customWidth="1"/>
    <col min="18" max="18" width="11.42578125" style="9" customWidth="1"/>
    <col min="19" max="19" width="13.5703125" style="9" customWidth="1"/>
    <col min="20" max="20" width="13.140625" style="9" customWidth="1"/>
    <col min="21" max="21" width="12" style="10" customWidth="1"/>
    <col min="22" max="22" width="12.5703125" style="9" customWidth="1"/>
    <col min="23" max="23" width="11.140625" style="9" customWidth="1"/>
    <col min="24" max="24" width="13" style="9" customWidth="1"/>
    <col min="25" max="25" width="13.85546875" style="9" customWidth="1"/>
    <col min="26" max="26" width="10.42578125" style="9" customWidth="1"/>
    <col min="27" max="27" width="15.5703125" style="9" customWidth="1"/>
    <col min="28" max="16384" width="11.42578125" style="9"/>
  </cols>
  <sheetData>
    <row r="1" spans="1:29" s="11" customFormat="1" ht="15.75" x14ac:dyDescent="0.25">
      <c r="A1" s="149" t="s">
        <v>14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9" s="11" customFormat="1" ht="15.75" x14ac:dyDescent="0.25">
      <c r="A2" s="149" t="s">
        <v>72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9" s="11" customFormat="1" ht="15.75" customHeight="1" x14ac:dyDescent="0.25">
      <c r="A3" s="149" t="s">
        <v>156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</row>
    <row r="4" spans="1:29" s="11" customFormat="1" ht="6.75" customHeight="1" x14ac:dyDescent="0.2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</row>
    <row r="5" spans="1:29" x14ac:dyDescent="0.2">
      <c r="A5" s="83" t="s">
        <v>54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</row>
    <row r="6" spans="1:29" x14ac:dyDescent="0.2">
      <c r="A6" s="83" t="s">
        <v>55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</row>
    <row r="7" spans="1:29" x14ac:dyDescent="0.2">
      <c r="A7" s="83" t="s">
        <v>77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spans="1:29" ht="16.5" customHeight="1" x14ac:dyDescent="0.2">
      <c r="A8" s="125" t="s">
        <v>143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83"/>
      <c r="X8" s="83"/>
      <c r="Y8" s="83"/>
      <c r="Z8" s="83"/>
      <c r="AA8" s="83"/>
    </row>
    <row r="9" spans="1:29" ht="7.5" customHeight="1" x14ac:dyDescent="0.2">
      <c r="U9" s="9"/>
    </row>
    <row r="10" spans="1:29" s="12" customFormat="1" ht="18" customHeight="1" x14ac:dyDescent="0.2">
      <c r="A10" s="150" t="s">
        <v>13</v>
      </c>
      <c r="B10" s="193" t="s">
        <v>73</v>
      </c>
      <c r="C10" s="193" t="s">
        <v>22</v>
      </c>
      <c r="D10" s="163" t="s">
        <v>0</v>
      </c>
      <c r="E10" s="194" t="s">
        <v>15</v>
      </c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3" t="s">
        <v>10</v>
      </c>
      <c r="R10" s="193" t="s">
        <v>39</v>
      </c>
      <c r="S10" s="163" t="s">
        <v>11</v>
      </c>
      <c r="T10" s="163"/>
      <c r="U10" s="163"/>
      <c r="V10" s="163"/>
      <c r="W10" s="163"/>
      <c r="X10" s="163"/>
      <c r="Y10" s="163"/>
      <c r="Z10" s="163"/>
      <c r="AA10" s="163"/>
    </row>
    <row r="11" spans="1:29" ht="54" customHeight="1" x14ac:dyDescent="0.2">
      <c r="A11" s="150"/>
      <c r="B11" s="193"/>
      <c r="C11" s="193"/>
      <c r="D11" s="163"/>
      <c r="E11" s="195" t="s">
        <v>59</v>
      </c>
      <c r="F11" s="195" t="s">
        <v>60</v>
      </c>
      <c r="G11" s="195" t="s">
        <v>61</v>
      </c>
      <c r="H11" s="195" t="s">
        <v>62</v>
      </c>
      <c r="I11" s="195" t="s">
        <v>63</v>
      </c>
      <c r="J11" s="195" t="s">
        <v>64</v>
      </c>
      <c r="K11" s="195" t="s">
        <v>65</v>
      </c>
      <c r="L11" s="195" t="s">
        <v>66</v>
      </c>
      <c r="M11" s="195" t="s">
        <v>67</v>
      </c>
      <c r="N11" s="195" t="s">
        <v>68</v>
      </c>
      <c r="O11" s="195" t="s">
        <v>69</v>
      </c>
      <c r="P11" s="195" t="s">
        <v>70</v>
      </c>
      <c r="Q11" s="193"/>
      <c r="R11" s="193"/>
      <c r="S11" s="76" t="s">
        <v>33</v>
      </c>
      <c r="T11" s="147" t="s">
        <v>16</v>
      </c>
      <c r="U11" s="76" t="s">
        <v>23</v>
      </c>
      <c r="V11" s="76" t="s">
        <v>16</v>
      </c>
      <c r="W11" s="76" t="s">
        <v>23</v>
      </c>
      <c r="X11" s="76" t="s">
        <v>16</v>
      </c>
      <c r="Y11" s="76" t="s">
        <v>23</v>
      </c>
      <c r="Z11" s="76" t="s">
        <v>16</v>
      </c>
      <c r="AA11" s="147" t="s">
        <v>12</v>
      </c>
      <c r="AC11" s="13"/>
    </row>
    <row r="12" spans="1:29" ht="27.75" customHeight="1" x14ac:dyDescent="0.2">
      <c r="A12" s="196">
        <v>1</v>
      </c>
      <c r="B12" s="197" t="s">
        <v>44</v>
      </c>
      <c r="C12" s="197"/>
      <c r="D12" s="197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1"/>
      <c r="R12" s="32"/>
      <c r="S12" s="62"/>
      <c r="T12" s="62"/>
      <c r="U12" s="62"/>
      <c r="V12" s="62"/>
      <c r="W12" s="62"/>
      <c r="X12" s="62"/>
      <c r="Y12" s="62"/>
      <c r="Z12" s="62"/>
      <c r="AA12" s="62"/>
    </row>
    <row r="13" spans="1:29" ht="104.25" customHeight="1" x14ac:dyDescent="0.2">
      <c r="A13" s="33" t="s">
        <v>27</v>
      </c>
      <c r="B13" s="95" t="s">
        <v>78</v>
      </c>
      <c r="C13" s="96" t="s">
        <v>24</v>
      </c>
      <c r="D13" s="96" t="s">
        <v>79</v>
      </c>
      <c r="E13" s="97"/>
      <c r="F13" s="97"/>
      <c r="G13" s="97" t="s">
        <v>85</v>
      </c>
      <c r="H13" s="97" t="s">
        <v>85</v>
      </c>
      <c r="I13" s="97" t="s">
        <v>85</v>
      </c>
      <c r="J13" s="97" t="s">
        <v>85</v>
      </c>
      <c r="K13" s="97"/>
      <c r="L13" s="97"/>
      <c r="M13" s="97"/>
      <c r="N13" s="97"/>
      <c r="O13" s="97"/>
      <c r="P13" s="97"/>
      <c r="Q13" s="100" t="s">
        <v>89</v>
      </c>
      <c r="R13" s="100" t="s">
        <v>93</v>
      </c>
      <c r="S13" s="53" t="s">
        <v>105</v>
      </c>
      <c r="T13" s="34">
        <v>6000</v>
      </c>
      <c r="U13" s="53" t="s">
        <v>140</v>
      </c>
      <c r="V13" s="34">
        <v>2700</v>
      </c>
      <c r="W13" s="53" t="s">
        <v>45</v>
      </c>
      <c r="X13" s="34">
        <v>0</v>
      </c>
      <c r="Y13" s="53" t="s">
        <v>45</v>
      </c>
      <c r="Z13" s="34">
        <v>0</v>
      </c>
      <c r="AA13" s="55">
        <f>+Z13+X13+V13+T13</f>
        <v>8700</v>
      </c>
    </row>
    <row r="14" spans="1:29" ht="94.5" customHeight="1" x14ac:dyDescent="0.2">
      <c r="A14" s="35">
        <v>1.2</v>
      </c>
      <c r="B14" s="95" t="s">
        <v>82</v>
      </c>
      <c r="C14" s="96" t="s">
        <v>24</v>
      </c>
      <c r="D14" s="96" t="s">
        <v>80</v>
      </c>
      <c r="E14" s="97"/>
      <c r="F14" s="97" t="s">
        <v>85</v>
      </c>
      <c r="G14" s="97"/>
      <c r="H14" s="97"/>
      <c r="I14" s="97"/>
      <c r="J14" s="97" t="s">
        <v>85</v>
      </c>
      <c r="K14" s="97"/>
      <c r="L14" s="97"/>
      <c r="M14" s="97"/>
      <c r="N14" s="97"/>
      <c r="O14" s="97"/>
      <c r="P14" s="97"/>
      <c r="Q14" s="100" t="s">
        <v>90</v>
      </c>
      <c r="R14" s="100" t="s">
        <v>94</v>
      </c>
      <c r="S14" s="53" t="s">
        <v>122</v>
      </c>
      <c r="T14" s="34">
        <v>2500</v>
      </c>
      <c r="U14" s="53" t="s">
        <v>140</v>
      </c>
      <c r="V14" s="34">
        <f>2700/2</f>
        <v>1350</v>
      </c>
      <c r="W14" s="53" t="s">
        <v>45</v>
      </c>
      <c r="X14" s="34">
        <v>0</v>
      </c>
      <c r="Y14" s="53" t="s">
        <v>45</v>
      </c>
      <c r="Z14" s="41">
        <v>0</v>
      </c>
      <c r="AA14" s="55">
        <f t="shared" ref="AA14:AA17" si="0">+Z14+X14+V14+T14</f>
        <v>3850</v>
      </c>
      <c r="AC14" s="14"/>
    </row>
    <row r="15" spans="1:29" ht="83.25" customHeight="1" x14ac:dyDescent="0.2">
      <c r="A15" s="33">
        <v>1.3</v>
      </c>
      <c r="B15" s="95" t="s">
        <v>88</v>
      </c>
      <c r="C15" s="96" t="s">
        <v>24</v>
      </c>
      <c r="D15" s="96" t="s">
        <v>81</v>
      </c>
      <c r="E15" s="97"/>
      <c r="F15" s="97" t="s">
        <v>85</v>
      </c>
      <c r="G15" s="97" t="s">
        <v>85</v>
      </c>
      <c r="H15" s="97" t="s">
        <v>85</v>
      </c>
      <c r="I15" s="97" t="s">
        <v>85</v>
      </c>
      <c r="J15" s="97"/>
      <c r="K15" s="97"/>
      <c r="L15" s="97"/>
      <c r="M15" s="97"/>
      <c r="N15" s="97"/>
      <c r="O15" s="97"/>
      <c r="P15" s="97"/>
      <c r="Q15" s="100" t="s">
        <v>91</v>
      </c>
      <c r="R15" s="100" t="s">
        <v>95</v>
      </c>
      <c r="S15" s="53" t="s">
        <v>105</v>
      </c>
      <c r="T15" s="34">
        <v>0</v>
      </c>
      <c r="U15" s="53" t="s">
        <v>140</v>
      </c>
      <c r="V15" s="34">
        <v>2700</v>
      </c>
      <c r="W15" s="53" t="s">
        <v>45</v>
      </c>
      <c r="X15" s="34">
        <v>0</v>
      </c>
      <c r="Y15" s="53" t="s">
        <v>45</v>
      </c>
      <c r="Z15" s="34">
        <v>0</v>
      </c>
      <c r="AA15" s="55">
        <f t="shared" si="0"/>
        <v>2700</v>
      </c>
    </row>
    <row r="16" spans="1:29" ht="113.25" customHeight="1" x14ac:dyDescent="0.2">
      <c r="A16" s="37">
        <v>1.4</v>
      </c>
      <c r="B16" s="95" t="s">
        <v>83</v>
      </c>
      <c r="C16" s="54" t="s">
        <v>24</v>
      </c>
      <c r="D16" s="96" t="s">
        <v>84</v>
      </c>
      <c r="E16" s="54" t="s">
        <v>85</v>
      </c>
      <c r="F16" s="54" t="s">
        <v>85</v>
      </c>
      <c r="G16" s="54" t="s">
        <v>85</v>
      </c>
      <c r="H16" s="54" t="s">
        <v>85</v>
      </c>
      <c r="I16" s="54" t="s">
        <v>85</v>
      </c>
      <c r="J16" s="54" t="s">
        <v>85</v>
      </c>
      <c r="K16" s="54" t="s">
        <v>85</v>
      </c>
      <c r="L16" s="54" t="s">
        <v>85</v>
      </c>
      <c r="M16" s="54" t="s">
        <v>85</v>
      </c>
      <c r="N16" s="54" t="s">
        <v>85</v>
      </c>
      <c r="O16" s="54" t="s">
        <v>85</v>
      </c>
      <c r="P16" s="54" t="s">
        <v>85</v>
      </c>
      <c r="Q16" s="98" t="s">
        <v>92</v>
      </c>
      <c r="R16" s="99" t="s">
        <v>96</v>
      </c>
      <c r="S16" s="53" t="s">
        <v>97</v>
      </c>
      <c r="T16" s="34">
        <v>4800</v>
      </c>
      <c r="U16" s="53" t="s">
        <v>98</v>
      </c>
      <c r="V16" s="34">
        <v>2700</v>
      </c>
      <c r="W16" s="53" t="s">
        <v>45</v>
      </c>
      <c r="X16" s="34">
        <v>0</v>
      </c>
      <c r="Y16" s="51" t="s">
        <v>45</v>
      </c>
      <c r="Z16" s="34">
        <v>0</v>
      </c>
      <c r="AA16" s="55">
        <f t="shared" si="0"/>
        <v>7500</v>
      </c>
    </row>
    <row r="17" spans="1:27" ht="143.25" customHeight="1" x14ac:dyDescent="0.2">
      <c r="A17" s="37">
        <v>1.5</v>
      </c>
      <c r="B17" s="95" t="s">
        <v>86</v>
      </c>
      <c r="C17" s="96" t="s">
        <v>24</v>
      </c>
      <c r="D17" s="96" t="s">
        <v>87</v>
      </c>
      <c r="E17" s="54" t="s">
        <v>85</v>
      </c>
      <c r="F17" s="54" t="s">
        <v>85</v>
      </c>
      <c r="G17" s="54" t="s">
        <v>85</v>
      </c>
      <c r="H17" s="54" t="s">
        <v>85</v>
      </c>
      <c r="I17" s="54" t="s">
        <v>85</v>
      </c>
      <c r="J17" s="54" t="s">
        <v>85</v>
      </c>
      <c r="K17" s="54" t="s">
        <v>85</v>
      </c>
      <c r="L17" s="54" t="s">
        <v>85</v>
      </c>
      <c r="M17" s="54" t="s">
        <v>85</v>
      </c>
      <c r="N17" s="54" t="s">
        <v>85</v>
      </c>
      <c r="O17" s="54" t="s">
        <v>85</v>
      </c>
      <c r="P17" s="54" t="s">
        <v>85</v>
      </c>
      <c r="Q17" s="98" t="s">
        <v>92</v>
      </c>
      <c r="R17" s="99" t="s">
        <v>94</v>
      </c>
      <c r="S17" s="53" t="s">
        <v>105</v>
      </c>
      <c r="T17" s="34">
        <v>600</v>
      </c>
      <c r="U17" s="53" t="s">
        <v>98</v>
      </c>
      <c r="V17" s="34">
        <f>2700/2</f>
        <v>1350</v>
      </c>
      <c r="W17" s="53" t="s">
        <v>45</v>
      </c>
      <c r="X17" s="34">
        <v>0</v>
      </c>
      <c r="Y17" s="51" t="s">
        <v>45</v>
      </c>
      <c r="Z17" s="34">
        <v>0</v>
      </c>
      <c r="AA17" s="55">
        <f t="shared" si="0"/>
        <v>1950</v>
      </c>
    </row>
    <row r="18" spans="1:27" s="11" customFormat="1" ht="15.75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40"/>
      <c r="T18" s="61">
        <f>+T17+T16+T15+T14+T13</f>
        <v>13900</v>
      </c>
      <c r="U18" s="61"/>
      <c r="V18" s="61">
        <f t="shared" ref="V18:Z18" si="1">+V17+V16+V15+V14+V13</f>
        <v>10800</v>
      </c>
      <c r="W18" s="61"/>
      <c r="X18" s="61">
        <f t="shared" si="1"/>
        <v>0</v>
      </c>
      <c r="Y18" s="61"/>
      <c r="Z18" s="61">
        <f t="shared" si="1"/>
        <v>0</v>
      </c>
      <c r="AA18" s="70">
        <f>SUM(AA13:AA17)</f>
        <v>24700</v>
      </c>
    </row>
    <row r="19" spans="1:27" s="11" customFormat="1" ht="15.75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</row>
    <row r="20" spans="1:27" s="11" customFormat="1" ht="15.75" customHeight="1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</row>
    <row r="24" spans="1:27" s="16" customFormat="1" x14ac:dyDescent="0.2">
      <c r="U24" s="17"/>
    </row>
    <row r="25" spans="1:27" s="16" customFormat="1" x14ac:dyDescent="0.2">
      <c r="U25" s="17"/>
    </row>
    <row r="26" spans="1:27" s="16" customFormat="1" x14ac:dyDescent="0.2">
      <c r="U26" s="17"/>
    </row>
    <row r="27" spans="1:27" s="16" customFormat="1" x14ac:dyDescent="0.2">
      <c r="U27" s="17"/>
    </row>
    <row r="28" spans="1:27" s="16" customFormat="1" x14ac:dyDescent="0.2">
      <c r="U28" s="17"/>
    </row>
    <row r="29" spans="1:27" s="16" customFormat="1" x14ac:dyDescent="0.2">
      <c r="U29" s="17"/>
    </row>
    <row r="30" spans="1:27" s="16" customFormat="1" x14ac:dyDescent="0.2">
      <c r="U30" s="17"/>
    </row>
    <row r="31" spans="1:27" s="16" customFormat="1" x14ac:dyDescent="0.2">
      <c r="U31" s="17"/>
    </row>
    <row r="32" spans="1:27" s="16" customFormat="1" x14ac:dyDescent="0.2">
      <c r="U32" s="17"/>
    </row>
    <row r="33" spans="21:21" s="16" customFormat="1" x14ac:dyDescent="0.2">
      <c r="U33" s="17"/>
    </row>
    <row r="34" spans="21:21" s="16" customFormat="1" x14ac:dyDescent="0.2">
      <c r="U34" s="17"/>
    </row>
    <row r="35" spans="21:21" s="16" customFormat="1" x14ac:dyDescent="0.2">
      <c r="U35" s="17"/>
    </row>
  </sheetData>
  <mergeCells count="12">
    <mergeCell ref="B12:D12"/>
    <mergeCell ref="C10:C11"/>
    <mergeCell ref="B10:B11"/>
    <mergeCell ref="E10:P10"/>
    <mergeCell ref="A1:AA1"/>
    <mergeCell ref="A2:AA2"/>
    <mergeCell ref="A3:AA3"/>
    <mergeCell ref="S10:AA10"/>
    <mergeCell ref="D10:D11"/>
    <mergeCell ref="A10:A11"/>
    <mergeCell ref="Q10:Q11"/>
    <mergeCell ref="R10:R11"/>
  </mergeCells>
  <phoneticPr fontId="0" type="noConversion"/>
  <printOptions horizontalCentered="1"/>
  <pageMargins left="0" right="0.19685039370078741" top="0.39370078740157483" bottom="0.55882352941176472" header="0" footer="0"/>
  <pageSetup scale="6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"/>
  <sheetViews>
    <sheetView view="pageBreakPreview" zoomScale="90" zoomScaleNormal="100" zoomScaleSheetLayoutView="90" workbookViewId="0">
      <selection activeCell="A3" sqref="A3:X3"/>
    </sheetView>
  </sheetViews>
  <sheetFormatPr baseColWidth="10" defaultRowHeight="12.75" x14ac:dyDescent="0.2"/>
  <cols>
    <col min="1" max="1" width="5.28515625" style="7" customWidth="1"/>
    <col min="2" max="2" width="17.5703125" style="5" customWidth="1"/>
    <col min="3" max="3" width="11.140625" style="6" customWidth="1"/>
    <col min="4" max="4" width="16.7109375" style="6" customWidth="1"/>
    <col min="5" max="16" width="2" style="6" customWidth="1"/>
    <col min="17" max="17" width="13.7109375" style="7" customWidth="1"/>
    <col min="18" max="18" width="12.85546875" style="6" customWidth="1"/>
    <col min="19" max="19" width="8.28515625" style="7" bestFit="1" customWidth="1"/>
    <col min="20" max="20" width="10.140625" style="7" bestFit="1" customWidth="1"/>
    <col min="21" max="21" width="7.7109375" style="8" bestFit="1" customWidth="1"/>
    <col min="22" max="22" width="10.140625" style="7" bestFit="1" customWidth="1"/>
    <col min="23" max="23" width="10.28515625" style="7" bestFit="1" customWidth="1"/>
    <col min="24" max="24" width="11.42578125" style="7" bestFit="1" customWidth="1"/>
    <col min="25" max="25" width="10" bestFit="1" customWidth="1"/>
    <col min="26" max="26" width="6.28515625" bestFit="1" customWidth="1"/>
    <col min="27" max="27" width="13.28515625" customWidth="1"/>
  </cols>
  <sheetData>
    <row r="1" spans="1:27" s="2" customFormat="1" ht="15.75" x14ac:dyDescent="0.25">
      <c r="A1" s="149" t="s">
        <v>18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79"/>
      <c r="Z1" s="79"/>
      <c r="AA1" s="79"/>
    </row>
    <row r="2" spans="1:27" s="2" customFormat="1" ht="15.75" x14ac:dyDescent="0.25">
      <c r="A2" s="149" t="s">
        <v>72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79"/>
      <c r="Z2" s="79"/>
      <c r="AA2" s="79"/>
    </row>
    <row r="3" spans="1:27" s="2" customFormat="1" ht="15.75" customHeight="1" x14ac:dyDescent="0.25">
      <c r="A3" s="149" t="s">
        <v>155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79"/>
      <c r="Z3" s="79"/>
      <c r="AA3" s="79"/>
    </row>
    <row r="4" spans="1:27" s="2" customFormat="1" ht="15.7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79"/>
      <c r="Z4" s="79"/>
      <c r="AA4" s="79"/>
    </row>
    <row r="5" spans="1:27" s="2" customFormat="1" ht="12.75" customHeight="1" x14ac:dyDescent="0.2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84"/>
      <c r="S5" s="84"/>
      <c r="T5" s="84"/>
      <c r="U5" s="84"/>
      <c r="V5" s="84"/>
      <c r="W5" s="84"/>
      <c r="X5" s="84"/>
      <c r="Y5" s="79"/>
      <c r="Z5" s="79"/>
      <c r="AA5" s="79"/>
    </row>
    <row r="6" spans="1:27" x14ac:dyDescent="0.2">
      <c r="A6" s="85" t="s">
        <v>29</v>
      </c>
      <c r="B6" s="85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7"/>
      <c r="T6" s="87"/>
      <c r="U6" s="87"/>
      <c r="V6" s="87"/>
      <c r="W6" s="87"/>
      <c r="X6" s="87"/>
      <c r="Y6" s="88"/>
      <c r="Z6" s="88"/>
      <c r="AA6" s="88"/>
    </row>
    <row r="7" spans="1:27" x14ac:dyDescent="0.2">
      <c r="A7" s="85" t="s">
        <v>42</v>
      </c>
      <c r="B7" s="85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7"/>
      <c r="T7" s="87"/>
      <c r="U7" s="87"/>
      <c r="V7" s="87"/>
      <c r="W7" s="87"/>
      <c r="X7" s="87"/>
      <c r="Y7" s="88"/>
      <c r="Z7" s="88"/>
      <c r="AA7" s="88"/>
    </row>
    <row r="8" spans="1:27" ht="21.75" customHeight="1" x14ac:dyDescent="0.2">
      <c r="A8" s="85" t="s">
        <v>144</v>
      </c>
      <c r="B8" s="85"/>
      <c r="C8" s="85" t="s">
        <v>145</v>
      </c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118"/>
      <c r="S8" s="118"/>
      <c r="T8" s="118"/>
      <c r="U8" s="118"/>
      <c r="V8" s="118"/>
      <c r="W8" s="118"/>
      <c r="X8" s="118"/>
      <c r="Y8" s="88"/>
      <c r="Z8" s="88"/>
      <c r="AA8" s="88"/>
    </row>
    <row r="9" spans="1:27" ht="41.25" customHeight="1" x14ac:dyDescent="0.2">
      <c r="A9" s="85" t="s">
        <v>21</v>
      </c>
      <c r="B9" s="85"/>
      <c r="C9" s="153" t="s">
        <v>146</v>
      </c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88"/>
      <c r="Z9" s="88"/>
      <c r="AA9" s="88"/>
    </row>
    <row r="10" spans="1:27" ht="13.5" customHeight="1" x14ac:dyDescent="0.2">
      <c r="A10" s="44"/>
      <c r="B10" s="46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4"/>
      <c r="R10" s="43"/>
      <c r="S10" s="44"/>
      <c r="T10" s="44"/>
      <c r="U10" s="44"/>
      <c r="V10" s="44"/>
      <c r="W10" s="44"/>
      <c r="X10" s="44"/>
      <c r="Y10" s="4"/>
      <c r="Z10" s="4"/>
      <c r="AA10" s="4"/>
    </row>
    <row r="11" spans="1:27" s="3" customFormat="1" ht="12.75" customHeight="1" x14ac:dyDescent="0.2">
      <c r="A11" s="151" t="s">
        <v>13</v>
      </c>
      <c r="B11" s="156" t="s">
        <v>73</v>
      </c>
      <c r="C11" s="156" t="s">
        <v>22</v>
      </c>
      <c r="D11" s="151" t="s">
        <v>0</v>
      </c>
      <c r="E11" s="156" t="s">
        <v>15</v>
      </c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2" t="s">
        <v>10</v>
      </c>
      <c r="R11" s="155" t="s">
        <v>39</v>
      </c>
      <c r="S11" s="157" t="s">
        <v>11</v>
      </c>
      <c r="T11" s="157"/>
      <c r="U11" s="157"/>
      <c r="V11" s="157"/>
      <c r="W11" s="157"/>
      <c r="X11" s="157"/>
      <c r="Y11" s="157"/>
      <c r="Z11" s="157"/>
      <c r="AA11" s="157"/>
    </row>
    <row r="12" spans="1:27" s="4" customFormat="1" ht="17.100000000000001" customHeight="1" x14ac:dyDescent="0.2">
      <c r="A12" s="151"/>
      <c r="B12" s="156"/>
      <c r="C12" s="156"/>
      <c r="D12" s="151"/>
      <c r="E12" s="47" t="s">
        <v>1</v>
      </c>
      <c r="F12" s="47" t="s">
        <v>2</v>
      </c>
      <c r="G12" s="47" t="s">
        <v>3</v>
      </c>
      <c r="H12" s="47" t="s">
        <v>4</v>
      </c>
      <c r="I12" s="47" t="s">
        <v>3</v>
      </c>
      <c r="J12" s="47" t="s">
        <v>5</v>
      </c>
      <c r="K12" s="47" t="s">
        <v>5</v>
      </c>
      <c r="L12" s="47" t="s">
        <v>4</v>
      </c>
      <c r="M12" s="47" t="s">
        <v>6</v>
      </c>
      <c r="N12" s="47" t="s">
        <v>7</v>
      </c>
      <c r="O12" s="47" t="s">
        <v>8</v>
      </c>
      <c r="P12" s="47" t="s">
        <v>9</v>
      </c>
      <c r="Q12" s="152"/>
      <c r="R12" s="155"/>
      <c r="S12" s="76" t="s">
        <v>33</v>
      </c>
      <c r="T12" s="78" t="s">
        <v>16</v>
      </c>
      <c r="U12" s="76" t="s">
        <v>23</v>
      </c>
      <c r="V12" s="76" t="s">
        <v>16</v>
      </c>
      <c r="W12" s="76" t="s">
        <v>23</v>
      </c>
      <c r="X12" s="76" t="s">
        <v>16</v>
      </c>
      <c r="Y12" s="76" t="s">
        <v>23</v>
      </c>
      <c r="Z12" s="76" t="s">
        <v>16</v>
      </c>
      <c r="AA12" s="78" t="s">
        <v>12</v>
      </c>
    </row>
    <row r="13" spans="1:27" s="4" customFormat="1" ht="42.75" customHeight="1" x14ac:dyDescent="0.2">
      <c r="A13" s="60">
        <v>1</v>
      </c>
      <c r="B13" s="154" t="s">
        <v>147</v>
      </c>
      <c r="C13" s="154"/>
      <c r="D13" s="154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9"/>
      <c r="S13" s="50"/>
      <c r="T13" s="50"/>
      <c r="U13" s="50"/>
      <c r="V13" s="50"/>
      <c r="W13" s="50"/>
      <c r="X13" s="50"/>
      <c r="Y13" s="18"/>
      <c r="Z13" s="18"/>
      <c r="AA13" s="18"/>
    </row>
    <row r="14" spans="1:27" ht="69" customHeight="1" x14ac:dyDescent="0.2">
      <c r="A14" s="39">
        <v>1.1000000000000001</v>
      </c>
      <c r="B14" s="101" t="s">
        <v>99</v>
      </c>
      <c r="C14" s="102" t="s">
        <v>100</v>
      </c>
      <c r="D14" s="101" t="s">
        <v>101</v>
      </c>
      <c r="E14" s="103" t="s">
        <v>85</v>
      </c>
      <c r="F14" s="103" t="s">
        <v>85</v>
      </c>
      <c r="G14" s="103" t="s">
        <v>85</v>
      </c>
      <c r="H14" s="103" t="s">
        <v>85</v>
      </c>
      <c r="I14" s="103" t="s">
        <v>85</v>
      </c>
      <c r="J14" s="103" t="s">
        <v>85</v>
      </c>
      <c r="K14" s="103" t="s">
        <v>85</v>
      </c>
      <c r="L14" s="103" t="s">
        <v>85</v>
      </c>
      <c r="M14" s="103" t="s">
        <v>85</v>
      </c>
      <c r="N14" s="103" t="s">
        <v>85</v>
      </c>
      <c r="O14" s="103" t="s">
        <v>85</v>
      </c>
      <c r="P14" s="103" t="s">
        <v>85</v>
      </c>
      <c r="Q14" s="101" t="s">
        <v>102</v>
      </c>
      <c r="R14" s="38" t="s">
        <v>104</v>
      </c>
      <c r="S14" s="53" t="s">
        <v>105</v>
      </c>
      <c r="T14" s="55">
        <v>1200</v>
      </c>
      <c r="U14" s="53" t="s">
        <v>25</v>
      </c>
      <c r="V14" s="55">
        <f>2700+6000</f>
        <v>8700</v>
      </c>
      <c r="W14" s="54" t="s">
        <v>45</v>
      </c>
      <c r="X14" s="55">
        <v>0</v>
      </c>
      <c r="Y14" s="54" t="s">
        <v>45</v>
      </c>
      <c r="Z14" s="55">
        <v>0</v>
      </c>
      <c r="AA14" s="55">
        <f>T14+V14+X14+Z14</f>
        <v>9900</v>
      </c>
    </row>
    <row r="15" spans="1:27" ht="87" customHeight="1" x14ac:dyDescent="0.2">
      <c r="A15" s="39">
        <v>1.2</v>
      </c>
      <c r="B15" s="101" t="s">
        <v>148</v>
      </c>
      <c r="C15" s="102" t="s">
        <v>103</v>
      </c>
      <c r="D15" s="101" t="s">
        <v>149</v>
      </c>
      <c r="E15" s="103"/>
      <c r="F15" s="103"/>
      <c r="G15" s="103"/>
      <c r="H15" s="103" t="s">
        <v>85</v>
      </c>
      <c r="I15" s="103" t="s">
        <v>85</v>
      </c>
      <c r="J15" s="103"/>
      <c r="K15" s="103"/>
      <c r="L15" s="103"/>
      <c r="M15" s="103"/>
      <c r="N15" s="103"/>
      <c r="O15" s="103"/>
      <c r="P15" s="103"/>
      <c r="Q15" s="101" t="s">
        <v>142</v>
      </c>
      <c r="R15" s="38" t="s">
        <v>53</v>
      </c>
      <c r="S15" s="53" t="s">
        <v>105</v>
      </c>
      <c r="T15" s="55">
        <v>1500</v>
      </c>
      <c r="U15" s="53" t="s">
        <v>25</v>
      </c>
      <c r="V15" s="7">
        <v>0</v>
      </c>
      <c r="W15" s="53" t="s">
        <v>106</v>
      </c>
      <c r="X15" s="73">
        <v>3500</v>
      </c>
      <c r="Y15" s="54" t="s">
        <v>45</v>
      </c>
      <c r="Z15" s="55">
        <v>0</v>
      </c>
      <c r="AA15" s="55">
        <f>T15+V15+X15+Z15</f>
        <v>5000</v>
      </c>
    </row>
    <row r="16" spans="1:27" x14ac:dyDescent="0.2">
      <c r="A16" s="18"/>
      <c r="B16" s="71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18"/>
      <c r="R16" s="72"/>
      <c r="S16" s="18"/>
      <c r="T16" s="59">
        <f>SUM(T14:T15)</f>
        <v>2700</v>
      </c>
      <c r="U16" s="59"/>
      <c r="V16" s="59">
        <f>SUM(V14:V15)</f>
        <v>8700</v>
      </c>
      <c r="W16" s="59"/>
      <c r="X16" s="59">
        <f>SUM(X14:X15)</f>
        <v>3500</v>
      </c>
      <c r="Y16" s="59"/>
      <c r="Z16" s="80">
        <f t="shared" ref="Z16" si="0">SUM(Z14:Z15)</f>
        <v>0</v>
      </c>
      <c r="AA16" s="81">
        <f>SUM(AA14:AA15)</f>
        <v>14900</v>
      </c>
    </row>
  </sheetData>
  <mergeCells count="15">
    <mergeCell ref="B13:D13"/>
    <mergeCell ref="R11:R12"/>
    <mergeCell ref="C11:C12"/>
    <mergeCell ref="B11:B12"/>
    <mergeCell ref="S11:AA11"/>
    <mergeCell ref="D11:D12"/>
    <mergeCell ref="E11:P11"/>
    <mergeCell ref="A11:A12"/>
    <mergeCell ref="Q11:Q12"/>
    <mergeCell ref="A1:X1"/>
    <mergeCell ref="A2:X2"/>
    <mergeCell ref="A3:X3"/>
    <mergeCell ref="A5:B5"/>
    <mergeCell ref="C5:Q5"/>
    <mergeCell ref="C9:X9"/>
  </mergeCells>
  <phoneticPr fontId="0" type="noConversion"/>
  <printOptions horizontalCentered="1"/>
  <pageMargins left="0.19685039370078741" right="0.19685039370078741" top="0.59055118110236227" bottom="0.19685039370078741" header="0" footer="0"/>
  <pageSetup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"/>
  <sheetViews>
    <sheetView showGridLines="0" view="pageBreakPreview" zoomScale="90" zoomScaleNormal="85" zoomScaleSheetLayoutView="90" zoomScalePageLayoutView="70" workbookViewId="0">
      <selection activeCell="C5" sqref="C5:Q6"/>
    </sheetView>
  </sheetViews>
  <sheetFormatPr baseColWidth="10" defaultRowHeight="12.75" x14ac:dyDescent="0.2"/>
  <cols>
    <col min="1" max="1" width="5.28515625" customWidth="1"/>
    <col min="2" max="2" width="13.85546875" customWidth="1"/>
    <col min="3" max="3" width="9.7109375" customWidth="1"/>
    <col min="4" max="4" width="15.140625" customWidth="1"/>
    <col min="5" max="6" width="2.28515625" bestFit="1" customWidth="1"/>
    <col min="7" max="7" width="2.42578125" bestFit="1" customWidth="1"/>
    <col min="8" max="8" width="2.28515625" bestFit="1" customWidth="1"/>
    <col min="9" max="9" width="2.42578125" bestFit="1" customWidth="1"/>
    <col min="10" max="13" width="2.28515625" bestFit="1" customWidth="1"/>
    <col min="14" max="14" width="2.42578125" bestFit="1" customWidth="1"/>
    <col min="15" max="16" width="2.28515625" bestFit="1" customWidth="1"/>
    <col min="17" max="17" width="12.140625" customWidth="1"/>
    <col min="18" max="18" width="10.42578125" customWidth="1"/>
    <col min="19" max="19" width="12.42578125" customWidth="1"/>
    <col min="21" max="21" width="11.42578125" customWidth="1"/>
    <col min="23" max="23" width="8.28515625" customWidth="1"/>
    <col min="25" max="25" width="11.5703125" customWidth="1"/>
    <col min="27" max="27" width="13.7109375" customWidth="1"/>
  </cols>
  <sheetData>
    <row r="1" spans="1:27" ht="18" x14ac:dyDescent="0.2">
      <c r="A1" s="160" t="s">
        <v>18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42"/>
      <c r="Z1" s="42"/>
      <c r="AA1" s="42"/>
    </row>
    <row r="2" spans="1:27" ht="15.75" x14ac:dyDescent="0.2">
      <c r="A2" s="161" t="s">
        <v>72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42"/>
      <c r="Z2" s="42"/>
      <c r="AA2" s="42"/>
    </row>
    <row r="3" spans="1:27" ht="15.75" x14ac:dyDescent="0.2">
      <c r="A3" s="161" t="s">
        <v>155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42"/>
      <c r="Z3" s="42"/>
      <c r="AA3" s="42"/>
    </row>
    <row r="4" spans="1:27" ht="15.75" x14ac:dyDescent="0.2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90"/>
      <c r="V4" s="89"/>
      <c r="W4" s="89"/>
      <c r="X4" s="89"/>
      <c r="Y4" s="42"/>
      <c r="Z4" s="42"/>
      <c r="AA4" s="42"/>
    </row>
    <row r="5" spans="1:27" ht="15.75" x14ac:dyDescent="0.2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24"/>
      <c r="S5" s="124"/>
      <c r="T5" s="124"/>
      <c r="U5" s="90"/>
      <c r="V5" s="124"/>
      <c r="W5" s="124"/>
      <c r="X5" s="124"/>
      <c r="Y5" s="42"/>
      <c r="Z5" s="42"/>
      <c r="AA5" s="42"/>
    </row>
    <row r="6" spans="1:27" x14ac:dyDescent="0.2">
      <c r="A6" s="126" t="s">
        <v>29</v>
      </c>
      <c r="B6" s="126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  <c r="T6" s="129"/>
      <c r="U6" s="129"/>
      <c r="V6" s="130"/>
      <c r="W6" s="129"/>
      <c r="X6" s="129"/>
      <c r="Y6" s="4"/>
      <c r="Z6" s="4"/>
      <c r="AA6" s="4"/>
    </row>
    <row r="7" spans="1:27" x14ac:dyDescent="0.2">
      <c r="A7" s="126" t="s">
        <v>150</v>
      </c>
      <c r="B7" s="126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  <c r="T7" s="129"/>
      <c r="U7" s="129"/>
      <c r="V7" s="129"/>
      <c r="W7" s="129"/>
      <c r="X7" s="129"/>
      <c r="Y7" s="4"/>
      <c r="Z7" s="4"/>
      <c r="AA7" s="4"/>
    </row>
    <row r="8" spans="1:27" x14ac:dyDescent="0.2">
      <c r="A8" s="126" t="s">
        <v>151</v>
      </c>
      <c r="B8" s="126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9"/>
      <c r="T8" s="129"/>
      <c r="U8" s="129"/>
      <c r="V8" s="129"/>
      <c r="W8" s="129"/>
      <c r="X8" s="129"/>
      <c r="Y8" s="4"/>
      <c r="Z8" s="4"/>
      <c r="AA8" s="4"/>
    </row>
    <row r="9" spans="1:27" ht="12.75" customHeight="1" x14ac:dyDescent="0.2">
      <c r="A9" s="159" t="s">
        <v>152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4"/>
      <c r="Z9" s="4"/>
      <c r="AA9" s="4"/>
    </row>
    <row r="10" spans="1:27" x14ac:dyDescent="0.2">
      <c r="A10" s="44"/>
      <c r="B10" s="46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4"/>
      <c r="R10" s="43"/>
      <c r="S10" s="44"/>
      <c r="T10" s="44"/>
      <c r="U10" s="45"/>
      <c r="V10" s="44"/>
      <c r="W10" s="44"/>
      <c r="X10" s="44"/>
      <c r="Y10" s="4"/>
      <c r="Z10" s="4"/>
      <c r="AA10" s="4"/>
    </row>
    <row r="11" spans="1:27" x14ac:dyDescent="0.2">
      <c r="A11" s="151" t="s">
        <v>13</v>
      </c>
      <c r="B11" s="152" t="s">
        <v>73</v>
      </c>
      <c r="C11" s="152" t="s">
        <v>22</v>
      </c>
      <c r="D11" s="151" t="s">
        <v>0</v>
      </c>
      <c r="E11" s="152" t="s">
        <v>15</v>
      </c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66" t="s">
        <v>10</v>
      </c>
      <c r="R11" s="162" t="s">
        <v>39</v>
      </c>
      <c r="S11" s="163" t="s">
        <v>11</v>
      </c>
      <c r="T11" s="163"/>
      <c r="U11" s="163"/>
      <c r="V11" s="163"/>
      <c r="W11" s="163"/>
      <c r="X11" s="163"/>
      <c r="Y11" s="163"/>
      <c r="Z11" s="163"/>
      <c r="AA11" s="163"/>
    </row>
    <row r="12" spans="1:27" ht="18.600000000000001" customHeight="1" x14ac:dyDescent="0.2">
      <c r="A12" s="164"/>
      <c r="B12" s="165"/>
      <c r="C12" s="165"/>
      <c r="D12" s="164"/>
      <c r="E12" s="131" t="s">
        <v>1</v>
      </c>
      <c r="F12" s="131" t="s">
        <v>2</v>
      </c>
      <c r="G12" s="131" t="s">
        <v>3</v>
      </c>
      <c r="H12" s="131" t="s">
        <v>4</v>
      </c>
      <c r="I12" s="131" t="s">
        <v>3</v>
      </c>
      <c r="J12" s="131" t="s">
        <v>5</v>
      </c>
      <c r="K12" s="131" t="s">
        <v>5</v>
      </c>
      <c r="L12" s="131" t="s">
        <v>4</v>
      </c>
      <c r="M12" s="131" t="s">
        <v>6</v>
      </c>
      <c r="N12" s="131" t="s">
        <v>7</v>
      </c>
      <c r="O12" s="131" t="s">
        <v>8</v>
      </c>
      <c r="P12" s="131" t="s">
        <v>9</v>
      </c>
      <c r="Q12" s="166"/>
      <c r="R12" s="162"/>
      <c r="S12" s="132" t="s">
        <v>33</v>
      </c>
      <c r="T12" s="133" t="s">
        <v>16</v>
      </c>
      <c r="U12" s="132" t="s">
        <v>23</v>
      </c>
      <c r="V12" s="132" t="s">
        <v>16</v>
      </c>
      <c r="W12" s="132" t="s">
        <v>23</v>
      </c>
      <c r="X12" s="132" t="s">
        <v>16</v>
      </c>
      <c r="Y12" s="132" t="s">
        <v>23</v>
      </c>
      <c r="Z12" s="132" t="s">
        <v>16</v>
      </c>
      <c r="AA12" s="133" t="s">
        <v>12</v>
      </c>
    </row>
    <row r="13" spans="1:27" s="143" customFormat="1" ht="55.5" customHeight="1" x14ac:dyDescent="0.2">
      <c r="A13" s="144">
        <v>1.2</v>
      </c>
      <c r="B13" s="158" t="s">
        <v>153</v>
      </c>
      <c r="C13" s="158"/>
      <c r="D13" s="158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1"/>
      <c r="R13" s="141"/>
      <c r="S13" s="142"/>
      <c r="T13" s="62"/>
      <c r="U13" s="142"/>
      <c r="V13" s="142"/>
      <c r="W13" s="142"/>
      <c r="X13" s="142"/>
      <c r="Y13" s="142"/>
      <c r="Z13" s="142"/>
      <c r="AA13" s="62"/>
    </row>
    <row r="14" spans="1:27" ht="38.25" x14ac:dyDescent="0.2">
      <c r="A14" s="134">
        <v>1</v>
      </c>
      <c r="B14" s="135" t="s">
        <v>107</v>
      </c>
      <c r="C14" s="136" t="s">
        <v>24</v>
      </c>
      <c r="D14" s="135" t="s">
        <v>108</v>
      </c>
      <c r="E14" s="137" t="s">
        <v>85</v>
      </c>
      <c r="F14" s="137" t="s">
        <v>85</v>
      </c>
      <c r="G14" s="137" t="s">
        <v>85</v>
      </c>
      <c r="H14" s="137" t="s">
        <v>85</v>
      </c>
      <c r="I14" s="137" t="s">
        <v>85</v>
      </c>
      <c r="J14" s="137" t="s">
        <v>85</v>
      </c>
      <c r="K14" s="135" t="s">
        <v>85</v>
      </c>
      <c r="L14" s="135" t="s">
        <v>85</v>
      </c>
      <c r="M14" s="135" t="s">
        <v>85</v>
      </c>
      <c r="N14" s="135" t="s">
        <v>85</v>
      </c>
      <c r="O14" s="135" t="s">
        <v>85</v>
      </c>
      <c r="P14" s="135" t="s">
        <v>85</v>
      </c>
      <c r="Q14" s="136" t="s">
        <v>113</v>
      </c>
      <c r="R14" s="136" t="s">
        <v>114</v>
      </c>
      <c r="S14" s="138" t="s">
        <v>122</v>
      </c>
      <c r="T14" s="139">
        <v>3000</v>
      </c>
      <c r="U14" s="138" t="s">
        <v>25</v>
      </c>
      <c r="V14" s="139">
        <v>0</v>
      </c>
      <c r="W14" s="138" t="s">
        <v>46</v>
      </c>
      <c r="X14" s="139">
        <v>0</v>
      </c>
      <c r="Y14" s="138" t="s">
        <v>46</v>
      </c>
      <c r="Z14" s="139">
        <v>0</v>
      </c>
      <c r="AA14" s="139">
        <f>+T14+V14+X14+Z14</f>
        <v>3000</v>
      </c>
    </row>
    <row r="15" spans="1:27" ht="38.25" x14ac:dyDescent="0.2">
      <c r="A15" s="51">
        <v>2</v>
      </c>
      <c r="B15" s="58" t="s">
        <v>109</v>
      </c>
      <c r="C15" s="38" t="s">
        <v>24</v>
      </c>
      <c r="D15" s="58" t="s">
        <v>110</v>
      </c>
      <c r="E15" s="39" t="s">
        <v>85</v>
      </c>
      <c r="F15" s="39" t="s">
        <v>85</v>
      </c>
      <c r="G15" s="39" t="s">
        <v>85</v>
      </c>
      <c r="H15" s="39" t="s">
        <v>85</v>
      </c>
      <c r="I15" s="39" t="s">
        <v>85</v>
      </c>
      <c r="J15" s="39" t="s">
        <v>85</v>
      </c>
      <c r="K15" s="58" t="s">
        <v>85</v>
      </c>
      <c r="L15" s="58" t="s">
        <v>85</v>
      </c>
      <c r="M15" s="58" t="s">
        <v>85</v>
      </c>
      <c r="N15" s="58" t="s">
        <v>85</v>
      </c>
      <c r="O15" s="58" t="s">
        <v>85</v>
      </c>
      <c r="P15" s="58" t="s">
        <v>85</v>
      </c>
      <c r="Q15" s="38" t="s">
        <v>105</v>
      </c>
      <c r="R15" s="38" t="s">
        <v>121</v>
      </c>
      <c r="S15" s="54" t="s">
        <v>105</v>
      </c>
      <c r="T15" s="55">
        <v>6200</v>
      </c>
      <c r="U15" s="54" t="s">
        <v>25</v>
      </c>
      <c r="V15" s="55">
        <v>0</v>
      </c>
      <c r="W15" s="54" t="s">
        <v>46</v>
      </c>
      <c r="X15" s="55">
        <v>0</v>
      </c>
      <c r="Y15" s="54" t="s">
        <v>46</v>
      </c>
      <c r="Z15" s="55">
        <v>0</v>
      </c>
      <c r="AA15" s="55">
        <f t="shared" ref="AA15:AA17" si="0">+T15+V15+X15+Z15</f>
        <v>6200</v>
      </c>
    </row>
    <row r="16" spans="1:27" ht="63.75" x14ac:dyDescent="0.2">
      <c r="A16" s="51">
        <v>3</v>
      </c>
      <c r="B16" s="105" t="s">
        <v>115</v>
      </c>
      <c r="C16" s="38" t="s">
        <v>111</v>
      </c>
      <c r="D16" s="58" t="s">
        <v>112</v>
      </c>
      <c r="E16" s="39"/>
      <c r="F16" s="39"/>
      <c r="G16" s="39"/>
      <c r="H16" s="39"/>
      <c r="I16" s="39"/>
      <c r="J16" s="39" t="s">
        <v>85</v>
      </c>
      <c r="K16" s="58" t="s">
        <v>85</v>
      </c>
      <c r="L16" s="58"/>
      <c r="M16" s="58"/>
      <c r="N16" s="58"/>
      <c r="O16" s="58"/>
      <c r="P16" s="58"/>
      <c r="Q16" s="38" t="s">
        <v>113</v>
      </c>
      <c r="R16" s="38" t="s">
        <v>114</v>
      </c>
      <c r="S16" s="54" t="s">
        <v>105</v>
      </c>
      <c r="T16" s="55">
        <v>5000</v>
      </c>
      <c r="U16" s="54" t="s">
        <v>25</v>
      </c>
      <c r="V16" s="55">
        <v>0</v>
      </c>
      <c r="W16" s="54" t="s">
        <v>46</v>
      </c>
      <c r="X16" s="55">
        <v>0</v>
      </c>
      <c r="Y16" s="54" t="s">
        <v>46</v>
      </c>
      <c r="Z16" s="55">
        <v>0</v>
      </c>
      <c r="AA16" s="55">
        <f t="shared" si="0"/>
        <v>5000</v>
      </c>
    </row>
    <row r="17" spans="1:27" ht="65.25" customHeight="1" x14ac:dyDescent="0.2">
      <c r="A17" s="51">
        <v>4</v>
      </c>
      <c r="B17" s="105" t="s">
        <v>116</v>
      </c>
      <c r="C17" s="105" t="s">
        <v>117</v>
      </c>
      <c r="D17" s="105" t="s">
        <v>118</v>
      </c>
      <c r="E17" s="105"/>
      <c r="F17" s="105"/>
      <c r="G17" s="105"/>
      <c r="H17" s="105"/>
      <c r="I17" s="105"/>
      <c r="J17" s="105"/>
      <c r="K17" s="105"/>
      <c r="L17" s="105" t="s">
        <v>85</v>
      </c>
      <c r="M17" s="105" t="s">
        <v>85</v>
      </c>
      <c r="N17" s="105"/>
      <c r="O17" s="105"/>
      <c r="P17" s="105"/>
      <c r="Q17" s="105" t="s">
        <v>119</v>
      </c>
      <c r="R17" s="105" t="s">
        <v>120</v>
      </c>
      <c r="S17" s="54" t="s">
        <v>105</v>
      </c>
      <c r="T17" s="55">
        <v>1500</v>
      </c>
      <c r="U17" s="54" t="s">
        <v>25</v>
      </c>
      <c r="V17" s="55">
        <v>0</v>
      </c>
      <c r="W17" s="54" t="s">
        <v>46</v>
      </c>
      <c r="X17" s="55">
        <v>0</v>
      </c>
      <c r="Y17" s="54" t="s">
        <v>46</v>
      </c>
      <c r="Z17" s="55">
        <v>0</v>
      </c>
      <c r="AA17" s="55">
        <f t="shared" si="0"/>
        <v>1500</v>
      </c>
    </row>
    <row r="18" spans="1:27" ht="25.5" customHeight="1" x14ac:dyDescent="0.2">
      <c r="A18" s="18"/>
      <c r="B18" s="71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18"/>
      <c r="R18" s="72"/>
      <c r="S18" s="18"/>
      <c r="T18" s="59">
        <f>SUM(T14:T17)</f>
        <v>15700</v>
      </c>
      <c r="U18" s="18"/>
      <c r="V18" s="59">
        <f>SUM(V14:V17)</f>
        <v>0</v>
      </c>
      <c r="W18" s="18"/>
      <c r="X18" s="59">
        <f>SUM(X14:X17)</f>
        <v>0</v>
      </c>
      <c r="Y18" s="18"/>
      <c r="Z18" s="59">
        <f>SUM(Z14:Z17)</f>
        <v>0</v>
      </c>
      <c r="AA18" s="74">
        <f>SUM(AA14:AA17)</f>
        <v>15700</v>
      </c>
    </row>
  </sheetData>
  <mergeCells count="15">
    <mergeCell ref="B13:D13"/>
    <mergeCell ref="A9:X9"/>
    <mergeCell ref="A1:X1"/>
    <mergeCell ref="A2:X2"/>
    <mergeCell ref="A3:X3"/>
    <mergeCell ref="A5:B5"/>
    <mergeCell ref="C5:Q5"/>
    <mergeCell ref="R11:R12"/>
    <mergeCell ref="S11:AA11"/>
    <mergeCell ref="A11:A12"/>
    <mergeCell ref="B11:B12"/>
    <mergeCell ref="C11:C12"/>
    <mergeCell ref="D11:D12"/>
    <mergeCell ref="E11:P11"/>
    <mergeCell ref="Q11:Q12"/>
  </mergeCells>
  <pageMargins left="0.7" right="0.7" top="0.75" bottom="0.75" header="0.3" footer="0.3"/>
  <pageSetup scale="62" orientation="landscape" horizontalDpi="4294967293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"/>
  <sheetViews>
    <sheetView showGridLines="0" view="pageBreakPreview" zoomScale="90" zoomScaleNormal="100" zoomScaleSheetLayoutView="90" zoomScalePageLayoutView="85" workbookViewId="0">
      <selection activeCell="J16" sqref="J16"/>
    </sheetView>
  </sheetViews>
  <sheetFormatPr baseColWidth="10" defaultRowHeight="12.75" x14ac:dyDescent="0.2"/>
  <cols>
    <col min="1" max="1" width="5.140625" style="7" customWidth="1"/>
    <col min="2" max="2" width="15.28515625" style="5" customWidth="1"/>
    <col min="3" max="3" width="11.28515625" style="6" customWidth="1"/>
    <col min="4" max="4" width="15.5703125" style="6" customWidth="1"/>
    <col min="5" max="16" width="2.140625" style="6" customWidth="1"/>
    <col min="17" max="17" width="9.140625" style="7" customWidth="1"/>
    <col min="18" max="18" width="12.140625" style="6" customWidth="1"/>
    <col min="19" max="19" width="12" style="7" customWidth="1"/>
    <col min="20" max="20" width="12.42578125" style="7" customWidth="1"/>
    <col min="21" max="21" width="10.28515625" style="8" customWidth="1"/>
    <col min="22" max="22" width="11.85546875" style="7" customWidth="1"/>
    <col min="23" max="23" width="8.5703125" style="7" customWidth="1"/>
    <col min="24" max="24" width="9.7109375" style="7" customWidth="1"/>
    <col min="25" max="25" width="12.85546875" customWidth="1"/>
    <col min="26" max="26" width="9.42578125" customWidth="1"/>
    <col min="27" max="27" width="13.140625" bestFit="1" customWidth="1"/>
  </cols>
  <sheetData>
    <row r="1" spans="1:27" s="2" customFormat="1" ht="18" x14ac:dyDescent="0.25">
      <c r="A1" s="174" t="s">
        <v>18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</row>
    <row r="2" spans="1:27" s="2" customFormat="1" ht="15.75" x14ac:dyDescent="0.25">
      <c r="A2" s="175" t="s">
        <v>74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spans="1:27" s="2" customFormat="1" ht="15.75" customHeight="1" x14ac:dyDescent="0.25">
      <c r="A3" s="175" t="s">
        <v>157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</row>
    <row r="4" spans="1:27" s="2" customFormat="1" ht="12.75" customHeight="1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91"/>
      <c r="S4" s="91"/>
      <c r="T4" s="91"/>
      <c r="U4" s="92"/>
      <c r="V4" s="91"/>
      <c r="W4" s="91"/>
      <c r="X4" s="91"/>
    </row>
    <row r="5" spans="1:27" x14ac:dyDescent="0.2">
      <c r="A5" s="169" t="s">
        <v>19</v>
      </c>
      <c r="B5" s="169"/>
      <c r="C5" s="167" t="s">
        <v>30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93"/>
      <c r="S5" s="88"/>
      <c r="T5" s="88"/>
      <c r="U5" s="94"/>
      <c r="V5" s="88"/>
      <c r="W5" s="88"/>
      <c r="X5" s="88"/>
      <c r="Y5" s="88"/>
      <c r="Z5" s="88"/>
      <c r="AA5" s="88"/>
    </row>
    <row r="6" spans="1:27" x14ac:dyDescent="0.2">
      <c r="A6" s="169" t="s">
        <v>20</v>
      </c>
      <c r="B6" s="169"/>
      <c r="C6" s="167" t="s">
        <v>47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93"/>
      <c r="S6" s="88"/>
      <c r="T6" s="88"/>
      <c r="U6" s="94"/>
      <c r="V6" s="88"/>
      <c r="W6" s="88"/>
      <c r="X6" s="88"/>
      <c r="Y6" s="88"/>
      <c r="Z6" s="88"/>
      <c r="AA6" s="88"/>
    </row>
    <row r="7" spans="1:27" ht="33" customHeight="1" x14ac:dyDescent="0.2">
      <c r="A7" s="173" t="s">
        <v>21</v>
      </c>
      <c r="B7" s="173"/>
      <c r="C7" s="198" t="s">
        <v>43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88"/>
    </row>
    <row r="8" spans="1:27" ht="15" customHeight="1" x14ac:dyDescent="0.2">
      <c r="A8" s="69"/>
      <c r="B8" s="69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4"/>
      <c r="V8" s="4"/>
      <c r="W8" s="4"/>
      <c r="X8" s="4"/>
      <c r="Y8" s="4"/>
      <c r="Z8" s="4"/>
      <c r="AA8" s="4"/>
    </row>
    <row r="9" spans="1:27" ht="15" customHeight="1" x14ac:dyDescent="0.2">
      <c r="A9" s="170" t="s">
        <v>13</v>
      </c>
      <c r="B9" s="168" t="s">
        <v>73</v>
      </c>
      <c r="C9" s="168" t="s">
        <v>22</v>
      </c>
      <c r="D9" s="170" t="s">
        <v>0</v>
      </c>
      <c r="E9" s="171" t="s">
        <v>15</v>
      </c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2" t="s">
        <v>32</v>
      </c>
      <c r="R9" s="172" t="s">
        <v>39</v>
      </c>
      <c r="S9" s="176" t="s">
        <v>11</v>
      </c>
      <c r="T9" s="176"/>
      <c r="U9" s="176"/>
      <c r="V9" s="176"/>
      <c r="W9" s="176"/>
      <c r="X9" s="176"/>
      <c r="Y9" s="176"/>
      <c r="Z9" s="176"/>
      <c r="AA9" s="176"/>
    </row>
    <row r="10" spans="1:27" ht="15.95" customHeight="1" x14ac:dyDescent="0.2">
      <c r="A10" s="170"/>
      <c r="B10" s="168"/>
      <c r="C10" s="168"/>
      <c r="D10" s="170"/>
      <c r="E10" s="57" t="s">
        <v>1</v>
      </c>
      <c r="F10" s="57" t="s">
        <v>2</v>
      </c>
      <c r="G10" s="57" t="s">
        <v>3</v>
      </c>
      <c r="H10" s="57" t="s">
        <v>4</v>
      </c>
      <c r="I10" s="57" t="s">
        <v>3</v>
      </c>
      <c r="J10" s="57" t="s">
        <v>5</v>
      </c>
      <c r="K10" s="57" t="s">
        <v>5</v>
      </c>
      <c r="L10" s="57" t="s">
        <v>4</v>
      </c>
      <c r="M10" s="57" t="s">
        <v>6</v>
      </c>
      <c r="N10" s="57" t="s">
        <v>7</v>
      </c>
      <c r="O10" s="57" t="s">
        <v>8</v>
      </c>
      <c r="P10" s="57" t="s">
        <v>9</v>
      </c>
      <c r="Q10" s="172"/>
      <c r="R10" s="172"/>
      <c r="S10" s="77" t="s">
        <v>33</v>
      </c>
      <c r="T10" s="67" t="s">
        <v>16</v>
      </c>
      <c r="U10" s="77" t="s">
        <v>23</v>
      </c>
      <c r="V10" s="77" t="s">
        <v>16</v>
      </c>
      <c r="W10" s="77" t="s">
        <v>23</v>
      </c>
      <c r="X10" s="77" t="s">
        <v>16</v>
      </c>
      <c r="Y10" s="77" t="s">
        <v>23</v>
      </c>
      <c r="Z10" s="77" t="s">
        <v>16</v>
      </c>
      <c r="AA10" s="67" t="s">
        <v>12</v>
      </c>
    </row>
    <row r="11" spans="1:27" ht="113.25" customHeight="1" x14ac:dyDescent="0.2">
      <c r="A11" s="38" t="s">
        <v>17</v>
      </c>
      <c r="B11" s="38" t="s">
        <v>123</v>
      </c>
      <c r="C11" s="38" t="s">
        <v>31</v>
      </c>
      <c r="D11" s="38" t="s">
        <v>124</v>
      </c>
      <c r="E11" s="106"/>
      <c r="F11" s="106" t="s">
        <v>85</v>
      </c>
      <c r="G11" s="106"/>
      <c r="H11" s="106"/>
      <c r="I11" s="106"/>
      <c r="J11" s="106"/>
      <c r="K11" s="106"/>
      <c r="L11" s="106" t="s">
        <v>85</v>
      </c>
      <c r="M11" s="106"/>
      <c r="N11" s="106"/>
      <c r="O11" s="106"/>
      <c r="P11" s="107"/>
      <c r="Q11" s="108" t="s">
        <v>105</v>
      </c>
      <c r="R11" s="109" t="s">
        <v>125</v>
      </c>
      <c r="S11" s="38" t="s">
        <v>122</v>
      </c>
      <c r="T11" s="34">
        <v>3000</v>
      </c>
      <c r="U11" s="55" t="s">
        <v>25</v>
      </c>
      <c r="V11" s="34">
        <v>1000</v>
      </c>
      <c r="W11" s="55" t="s">
        <v>76</v>
      </c>
      <c r="X11" s="55">
        <v>0</v>
      </c>
      <c r="Y11" s="55" t="s">
        <v>76</v>
      </c>
      <c r="Z11" s="55">
        <v>0</v>
      </c>
      <c r="AA11" s="55">
        <f>T11+V11+X11+Z11</f>
        <v>4000</v>
      </c>
    </row>
    <row r="12" spans="1:27" x14ac:dyDescent="0.2">
      <c r="A12" s="25"/>
      <c r="B12" s="63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25"/>
      <c r="R12" s="64"/>
      <c r="S12" s="25"/>
      <c r="T12" s="34">
        <f>SUM(T11)</f>
        <v>3000</v>
      </c>
      <c r="U12" s="65"/>
      <c r="V12" s="34">
        <f>SUM(V11)</f>
        <v>1000</v>
      </c>
      <c r="W12" s="25"/>
      <c r="X12" s="55">
        <f>SUM(X11)</f>
        <v>0</v>
      </c>
      <c r="Y12" s="25"/>
      <c r="Z12" s="55">
        <f>SUM(Z11)</f>
        <v>0</v>
      </c>
      <c r="AA12" s="75">
        <f>SUM(AA11)</f>
        <v>4000</v>
      </c>
    </row>
    <row r="20" spans="20:20" x14ac:dyDescent="0.2">
      <c r="T20" s="66"/>
    </row>
  </sheetData>
  <mergeCells count="19">
    <mergeCell ref="S9:AA9"/>
    <mergeCell ref="C9:C10"/>
    <mergeCell ref="D9:D10"/>
    <mergeCell ref="C6:Q6"/>
    <mergeCell ref="R9:R10"/>
    <mergeCell ref="C7:Z7"/>
    <mergeCell ref="A1:X1"/>
    <mergeCell ref="A2:X2"/>
    <mergeCell ref="A3:X3"/>
    <mergeCell ref="A4:B4"/>
    <mergeCell ref="C4:Q4"/>
    <mergeCell ref="C5:Q5"/>
    <mergeCell ref="B9:B10"/>
    <mergeCell ref="A6:B6"/>
    <mergeCell ref="A9:A10"/>
    <mergeCell ref="E9:P9"/>
    <mergeCell ref="Q9:Q10"/>
    <mergeCell ref="A7:B7"/>
    <mergeCell ref="A5:B5"/>
  </mergeCells>
  <phoneticPr fontId="0" type="noConversion"/>
  <printOptions horizontalCentered="1"/>
  <pageMargins left="0.23622047244094491" right="0.23622047244094491" top="0.74803149606299213" bottom="0.19685039370078741" header="0.31496062992125984" footer="0.31496062992125984"/>
  <pageSetup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"/>
  <sheetViews>
    <sheetView showGridLines="0" view="pageBreakPreview" zoomScale="90" zoomScaleNormal="70" zoomScaleSheetLayoutView="90" zoomScalePageLayoutView="85" workbookViewId="0">
      <selection activeCell="A9" sqref="A9:X9"/>
    </sheetView>
  </sheetViews>
  <sheetFormatPr baseColWidth="10" defaultRowHeight="12.75" x14ac:dyDescent="0.2"/>
  <cols>
    <col min="1" max="1" width="7.7109375" style="4" customWidth="1"/>
    <col min="2" max="2" width="17.140625" style="4" customWidth="1"/>
    <col min="3" max="3" width="11.42578125" style="4"/>
    <col min="4" max="4" width="14" style="4" customWidth="1"/>
    <col min="5" max="5" width="2.28515625" style="4" bestFit="1" customWidth="1"/>
    <col min="6" max="6" width="2.140625" style="4" bestFit="1" customWidth="1"/>
    <col min="7" max="7" width="2.42578125" style="4" bestFit="1" customWidth="1"/>
    <col min="8" max="8" width="2.28515625" style="4" bestFit="1" customWidth="1"/>
    <col min="9" max="9" width="2.42578125" style="4" bestFit="1" customWidth="1"/>
    <col min="10" max="11" width="2" style="4" bestFit="1" customWidth="1"/>
    <col min="12" max="13" width="2.28515625" style="4" bestFit="1" customWidth="1"/>
    <col min="14" max="14" width="2.42578125" style="4" bestFit="1" customWidth="1"/>
    <col min="15" max="16" width="2.28515625" style="4" bestFit="1" customWidth="1"/>
    <col min="17" max="18" width="12.28515625" style="4" customWidth="1"/>
    <col min="19" max="19" width="15.140625" style="4" customWidth="1"/>
    <col min="20" max="21" width="11.42578125" style="4"/>
    <col min="22" max="22" width="12.5703125" style="4" customWidth="1"/>
    <col min="23" max="26" width="11.42578125" style="4"/>
    <col min="27" max="27" width="13.28515625" style="4" customWidth="1"/>
    <col min="28" max="16384" width="11.42578125" style="4"/>
  </cols>
  <sheetData>
    <row r="1" spans="1:27" ht="18" x14ac:dyDescent="0.25">
      <c r="A1" s="174" t="s">
        <v>18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2"/>
      <c r="Z1" s="2"/>
      <c r="AA1" s="2"/>
    </row>
    <row r="2" spans="1:27" ht="15.75" x14ac:dyDescent="0.25">
      <c r="A2" s="175" t="s">
        <v>72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2"/>
      <c r="Z2" s="2"/>
      <c r="AA2" s="2"/>
    </row>
    <row r="3" spans="1:27" ht="15.75" x14ac:dyDescent="0.25">
      <c r="A3" s="175" t="s">
        <v>155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2"/>
      <c r="Z3" s="2"/>
      <c r="AA3" s="2"/>
    </row>
    <row r="4" spans="1:27" ht="15.75" x14ac:dyDescent="0.2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92"/>
      <c r="V4" s="104"/>
      <c r="W4" s="104"/>
      <c r="X4" s="104"/>
      <c r="Y4" s="2"/>
      <c r="Z4" s="2"/>
      <c r="AA4" s="2"/>
    </row>
    <row r="5" spans="1:27" ht="15.75" x14ac:dyDescent="0.25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04"/>
      <c r="S5" s="104"/>
      <c r="T5" s="104"/>
      <c r="U5" s="92"/>
      <c r="V5" s="104"/>
      <c r="W5" s="104"/>
      <c r="X5" s="104"/>
      <c r="Y5" s="2"/>
      <c r="Z5" s="2"/>
      <c r="AA5" s="2"/>
    </row>
    <row r="6" spans="1:27" x14ac:dyDescent="0.2">
      <c r="A6" s="119" t="s">
        <v>29</v>
      </c>
      <c r="B6" s="119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88"/>
      <c r="T6" s="88"/>
      <c r="U6" s="94"/>
      <c r="V6" s="88"/>
      <c r="W6" s="88"/>
      <c r="X6" s="88"/>
      <c r="Y6" s="88"/>
      <c r="Z6" s="88"/>
      <c r="AA6" s="88"/>
    </row>
    <row r="7" spans="1:27" x14ac:dyDescent="0.2">
      <c r="A7" s="119" t="s">
        <v>49</v>
      </c>
      <c r="B7" s="119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88"/>
      <c r="T7" s="88"/>
      <c r="U7" s="94"/>
      <c r="V7" s="88"/>
      <c r="W7" s="88"/>
      <c r="X7" s="88"/>
      <c r="Y7" s="88"/>
      <c r="Z7" s="88"/>
      <c r="AA7" s="88"/>
    </row>
    <row r="8" spans="1:27" x14ac:dyDescent="0.2">
      <c r="A8" s="119" t="s">
        <v>50</v>
      </c>
      <c r="B8" s="119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88"/>
      <c r="T8" s="88"/>
      <c r="U8" s="94"/>
      <c r="V8" s="88"/>
      <c r="W8" s="88"/>
      <c r="X8" s="88"/>
      <c r="Y8" s="88"/>
      <c r="Z8" s="88"/>
      <c r="AA8" s="88"/>
    </row>
    <row r="9" spans="1:27" ht="16.149999999999999" customHeight="1" x14ac:dyDescent="0.2">
      <c r="A9" s="185" t="s">
        <v>51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88"/>
      <c r="Z9" s="88"/>
      <c r="AA9" s="88"/>
    </row>
    <row r="10" spans="1:27" x14ac:dyDescent="0.2">
      <c r="B10" s="68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R10" s="120"/>
      <c r="U10" s="8"/>
    </row>
    <row r="11" spans="1:27" x14ac:dyDescent="0.2">
      <c r="A11" s="179" t="s">
        <v>13</v>
      </c>
      <c r="B11" s="181" t="s">
        <v>73</v>
      </c>
      <c r="C11" s="181" t="s">
        <v>22</v>
      </c>
      <c r="D11" s="179" t="s">
        <v>0</v>
      </c>
      <c r="E11" s="181" t="s">
        <v>15</v>
      </c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3" t="s">
        <v>10</v>
      </c>
      <c r="R11" s="177" t="s">
        <v>39</v>
      </c>
      <c r="S11" s="176" t="s">
        <v>11</v>
      </c>
      <c r="T11" s="176"/>
      <c r="U11" s="176"/>
      <c r="V11" s="176"/>
      <c r="W11" s="176"/>
      <c r="X11" s="176"/>
      <c r="Y11" s="176"/>
      <c r="Z11" s="176"/>
      <c r="AA11" s="176"/>
    </row>
    <row r="12" spans="1:27" x14ac:dyDescent="0.2">
      <c r="A12" s="180"/>
      <c r="B12" s="182"/>
      <c r="C12" s="182"/>
      <c r="D12" s="180"/>
      <c r="E12" s="121" t="s">
        <v>1</v>
      </c>
      <c r="F12" s="121" t="s">
        <v>2</v>
      </c>
      <c r="G12" s="121" t="s">
        <v>3</v>
      </c>
      <c r="H12" s="121" t="s">
        <v>4</v>
      </c>
      <c r="I12" s="121" t="s">
        <v>3</v>
      </c>
      <c r="J12" s="121" t="s">
        <v>5</v>
      </c>
      <c r="K12" s="121" t="s">
        <v>5</v>
      </c>
      <c r="L12" s="121" t="s">
        <v>4</v>
      </c>
      <c r="M12" s="121" t="s">
        <v>6</v>
      </c>
      <c r="N12" s="121" t="s">
        <v>7</v>
      </c>
      <c r="O12" s="121" t="s">
        <v>8</v>
      </c>
      <c r="P12" s="121" t="s">
        <v>9</v>
      </c>
      <c r="Q12" s="184"/>
      <c r="R12" s="178"/>
      <c r="S12" s="122" t="s">
        <v>33</v>
      </c>
      <c r="T12" s="123" t="s">
        <v>16</v>
      </c>
      <c r="U12" s="122" t="s">
        <v>23</v>
      </c>
      <c r="V12" s="122" t="s">
        <v>16</v>
      </c>
      <c r="W12" s="122" t="s">
        <v>23</v>
      </c>
      <c r="X12" s="122" t="s">
        <v>16</v>
      </c>
      <c r="Y12" s="122" t="s">
        <v>23</v>
      </c>
      <c r="Z12" s="122" t="s">
        <v>16</v>
      </c>
      <c r="AA12" s="123" t="s">
        <v>12</v>
      </c>
    </row>
    <row r="13" spans="1:27" ht="60.75" customHeight="1" x14ac:dyDescent="0.2">
      <c r="A13" s="199">
        <v>1</v>
      </c>
      <c r="B13" s="197" t="s">
        <v>52</v>
      </c>
      <c r="C13" s="197"/>
      <c r="D13" s="197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50"/>
      <c r="T13" s="50"/>
      <c r="U13" s="50"/>
      <c r="V13" s="50"/>
      <c r="W13" s="50"/>
      <c r="X13" s="50"/>
      <c r="Y13" s="18"/>
      <c r="Z13" s="18"/>
      <c r="AA13" s="18"/>
    </row>
    <row r="14" spans="1:27" ht="120" x14ac:dyDescent="0.2">
      <c r="A14" s="39">
        <v>1.1000000000000001</v>
      </c>
      <c r="B14" s="111" t="s">
        <v>126</v>
      </c>
      <c r="C14" s="112" t="s">
        <v>127</v>
      </c>
      <c r="D14" s="111" t="s">
        <v>128</v>
      </c>
      <c r="E14" s="111" t="s">
        <v>85</v>
      </c>
      <c r="F14" s="111" t="s">
        <v>85</v>
      </c>
      <c r="G14" s="111" t="s">
        <v>85</v>
      </c>
      <c r="H14" s="111" t="s">
        <v>85</v>
      </c>
      <c r="I14" s="111" t="s">
        <v>85</v>
      </c>
      <c r="J14" s="111"/>
      <c r="K14" s="111"/>
      <c r="L14" s="111"/>
      <c r="M14" s="111"/>
      <c r="N14" s="111"/>
      <c r="O14" s="111"/>
      <c r="P14" s="111"/>
      <c r="Q14" s="113" t="s">
        <v>137</v>
      </c>
      <c r="R14" s="111" t="s">
        <v>129</v>
      </c>
      <c r="S14" s="54" t="s">
        <v>105</v>
      </c>
      <c r="T14" s="114">
        <v>0</v>
      </c>
      <c r="U14" s="111" t="s">
        <v>38</v>
      </c>
      <c r="V14" s="114">
        <v>500</v>
      </c>
      <c r="W14" s="53" t="s">
        <v>25</v>
      </c>
      <c r="X14" s="55">
        <v>8450</v>
      </c>
      <c r="Y14" s="54" t="s">
        <v>48</v>
      </c>
      <c r="Z14" s="55">
        <v>0</v>
      </c>
      <c r="AA14" s="55">
        <f>T14+V14+X14+Z14</f>
        <v>8950</v>
      </c>
    </row>
    <row r="15" spans="1:27" ht="48" x14ac:dyDescent="0.2">
      <c r="A15" s="39">
        <v>1.2</v>
      </c>
      <c r="B15" s="115" t="s">
        <v>130</v>
      </c>
      <c r="C15" s="112" t="s">
        <v>154</v>
      </c>
      <c r="D15" s="111" t="s">
        <v>131</v>
      </c>
      <c r="E15" s="110"/>
      <c r="F15" s="110"/>
      <c r="G15" s="110"/>
      <c r="H15" s="110"/>
      <c r="I15" s="110"/>
      <c r="J15" s="110" t="s">
        <v>28</v>
      </c>
      <c r="K15" s="110" t="s">
        <v>28</v>
      </c>
      <c r="L15" s="110" t="s">
        <v>28</v>
      </c>
      <c r="M15" s="110"/>
      <c r="N15" s="110"/>
      <c r="O15" s="110"/>
      <c r="P15" s="110"/>
      <c r="Q15" s="110" t="s">
        <v>132</v>
      </c>
      <c r="R15" s="111" t="s">
        <v>133</v>
      </c>
      <c r="S15" s="54" t="s">
        <v>105</v>
      </c>
      <c r="T15" s="114">
        <v>1500</v>
      </c>
      <c r="U15" s="111" t="s">
        <v>38</v>
      </c>
      <c r="V15" s="114">
        <v>0</v>
      </c>
      <c r="W15" s="53" t="s">
        <v>25</v>
      </c>
      <c r="X15" s="55">
        <v>0</v>
      </c>
      <c r="Y15" s="54" t="s">
        <v>141</v>
      </c>
      <c r="Z15" s="55">
        <v>5000</v>
      </c>
      <c r="AA15" s="55">
        <f>T15+V15+X15+Z15</f>
        <v>6500</v>
      </c>
    </row>
    <row r="16" spans="1:27" ht="60" x14ac:dyDescent="0.2">
      <c r="A16" s="39">
        <v>1.3</v>
      </c>
      <c r="B16" s="115" t="s">
        <v>134</v>
      </c>
      <c r="C16" s="112" t="s">
        <v>135</v>
      </c>
      <c r="D16" s="111" t="s">
        <v>136</v>
      </c>
      <c r="E16" s="110"/>
      <c r="F16" s="110"/>
      <c r="G16" s="110"/>
      <c r="H16" s="110" t="s">
        <v>28</v>
      </c>
      <c r="I16" s="110" t="s">
        <v>28</v>
      </c>
      <c r="J16" s="110"/>
      <c r="K16" s="110"/>
      <c r="L16" s="110"/>
      <c r="M16" s="110"/>
      <c r="N16" s="110"/>
      <c r="O16" s="110"/>
      <c r="P16" s="110"/>
      <c r="Q16" s="110" t="s">
        <v>138</v>
      </c>
      <c r="R16" s="111" t="s">
        <v>139</v>
      </c>
      <c r="S16" s="54" t="s">
        <v>105</v>
      </c>
      <c r="T16" s="114">
        <v>3000</v>
      </c>
      <c r="U16" s="111" t="s">
        <v>38</v>
      </c>
      <c r="V16" s="114">
        <v>100000</v>
      </c>
      <c r="W16" s="53" t="s">
        <v>25</v>
      </c>
      <c r="X16" s="55">
        <v>0</v>
      </c>
      <c r="Y16" s="54" t="s">
        <v>48</v>
      </c>
      <c r="Z16" s="55">
        <v>0</v>
      </c>
      <c r="AA16" s="55">
        <f>T16+V16+X16+Z16</f>
        <v>103000</v>
      </c>
    </row>
    <row r="17" spans="1:27" x14ac:dyDescent="0.2">
      <c r="A17" s="39"/>
      <c r="B17" s="38"/>
      <c r="C17" s="38"/>
      <c r="D17" s="5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8"/>
      <c r="R17" s="38"/>
      <c r="S17" s="38"/>
      <c r="T17" s="41"/>
      <c r="U17" s="52"/>
      <c r="V17" s="34"/>
      <c r="W17" s="53"/>
      <c r="X17" s="55"/>
      <c r="Y17" s="54"/>
      <c r="Z17" s="55"/>
      <c r="AA17" s="55"/>
    </row>
    <row r="18" spans="1:27" x14ac:dyDescent="0.2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18"/>
      <c r="S18" s="18"/>
      <c r="T18" s="59">
        <f>SUM(T14:T17)</f>
        <v>4500</v>
      </c>
      <c r="U18" s="59"/>
      <c r="V18" s="59">
        <f>SUM(V14:V17)</f>
        <v>100500</v>
      </c>
      <c r="W18" s="59"/>
      <c r="X18" s="59">
        <f>SUM(X14:X17)</f>
        <v>8450</v>
      </c>
      <c r="Y18" s="59"/>
      <c r="Z18" s="59">
        <f>SUM(Z14:Z17)</f>
        <v>5000</v>
      </c>
      <c r="AA18" s="74">
        <f>SUM(AA14:AA17)</f>
        <v>118450</v>
      </c>
    </row>
  </sheetData>
  <mergeCells count="15">
    <mergeCell ref="A9:X9"/>
    <mergeCell ref="A1:X1"/>
    <mergeCell ref="A2:X2"/>
    <mergeCell ref="A3:X3"/>
    <mergeCell ref="A5:B5"/>
    <mergeCell ref="C5:Q5"/>
    <mergeCell ref="R11:R12"/>
    <mergeCell ref="S11:AA11"/>
    <mergeCell ref="B13:D13"/>
    <mergeCell ref="A11:A12"/>
    <mergeCell ref="B11:B12"/>
    <mergeCell ref="C11:C12"/>
    <mergeCell ref="D11:D12"/>
    <mergeCell ref="E11:P11"/>
    <mergeCell ref="Q11:Q12"/>
  </mergeCells>
  <pageMargins left="0.23958333333333334" right="2.4509803921568627E-2" top="0.75" bottom="0.75" header="0.3" footer="0.3"/>
  <pageSetup scale="64" orientation="landscape" horizontalDpi="4294967293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1"/>
  <sheetViews>
    <sheetView showGridLines="0" view="pageBreakPreview" zoomScale="80" zoomScaleNormal="100" zoomScaleSheetLayoutView="80" workbookViewId="0">
      <selection activeCell="M19" sqref="M19"/>
    </sheetView>
  </sheetViews>
  <sheetFormatPr baseColWidth="10" defaultRowHeight="12.75" x14ac:dyDescent="0.2"/>
  <cols>
    <col min="1" max="1" width="7.5703125" customWidth="1"/>
    <col min="2" max="2" width="4.140625" customWidth="1"/>
    <col min="3" max="3" width="25.140625" customWidth="1"/>
    <col min="4" max="4" width="17.42578125" customWidth="1"/>
    <col min="5" max="5" width="21.140625" customWidth="1"/>
    <col min="6" max="6" width="24.7109375" customWidth="1"/>
    <col min="7" max="7" width="19.7109375" customWidth="1"/>
    <col min="8" max="8" width="18.5703125" customWidth="1"/>
  </cols>
  <sheetData>
    <row r="1" spans="2:26" x14ac:dyDescent="0.2">
      <c r="C1" s="190" t="s">
        <v>75</v>
      </c>
      <c r="D1" s="190"/>
      <c r="E1" s="190"/>
      <c r="F1" s="190"/>
      <c r="G1" s="190"/>
      <c r="H1" s="190"/>
      <c r="I1" s="190"/>
    </row>
    <row r="3" spans="2:26" ht="15.75" x14ac:dyDescent="0.2">
      <c r="B3" s="175" t="s">
        <v>157</v>
      </c>
      <c r="C3" s="175"/>
      <c r="D3" s="175"/>
      <c r="E3" s="175"/>
      <c r="F3" s="175"/>
      <c r="G3" s="175"/>
      <c r="H3" s="175"/>
      <c r="I3" s="17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2:26" x14ac:dyDescent="0.2">
      <c r="C4" s="191"/>
      <c r="D4" s="191"/>
      <c r="E4" s="191"/>
      <c r="F4" s="191"/>
      <c r="G4" s="191"/>
      <c r="H4" s="191"/>
      <c r="I4" s="191"/>
    </row>
    <row r="5" spans="2:26" ht="25.5" x14ac:dyDescent="0.2">
      <c r="C5" s="186" t="s">
        <v>34</v>
      </c>
      <c r="D5" s="21" t="s">
        <v>38</v>
      </c>
      <c r="E5" s="21" t="s">
        <v>37</v>
      </c>
      <c r="F5" s="21" t="s">
        <v>25</v>
      </c>
      <c r="G5" s="24" t="s">
        <v>41</v>
      </c>
      <c r="H5" s="22" t="s">
        <v>12</v>
      </c>
      <c r="I5" s="192"/>
    </row>
    <row r="6" spans="2:26" x14ac:dyDescent="0.2">
      <c r="C6" s="186"/>
      <c r="D6" s="22" t="s">
        <v>35</v>
      </c>
      <c r="E6" s="22"/>
      <c r="F6" s="22"/>
      <c r="G6" s="22" t="s">
        <v>35</v>
      </c>
      <c r="H6" s="22" t="s">
        <v>35</v>
      </c>
      <c r="I6" s="192"/>
    </row>
    <row r="7" spans="2:26" x14ac:dyDescent="0.2">
      <c r="C7" s="18" t="s">
        <v>36</v>
      </c>
      <c r="D7" s="26">
        <v>0</v>
      </c>
      <c r="E7" s="26">
        <v>13900</v>
      </c>
      <c r="F7" s="26">
        <v>10800</v>
      </c>
      <c r="G7" s="26">
        <v>0</v>
      </c>
      <c r="H7" s="26">
        <f>D7+E7+F7+G7</f>
        <v>24700</v>
      </c>
      <c r="I7" s="1"/>
    </row>
    <row r="8" spans="2:26" x14ac:dyDescent="0.2">
      <c r="C8" s="18" t="s">
        <v>26</v>
      </c>
      <c r="D8" s="26">
        <v>0</v>
      </c>
      <c r="E8" s="26">
        <v>2700</v>
      </c>
      <c r="F8" s="59">
        <v>8700</v>
      </c>
      <c r="G8" s="59">
        <v>3500</v>
      </c>
      <c r="H8" s="26">
        <f>D8+E8+F8+G8</f>
        <v>14900</v>
      </c>
      <c r="I8" s="1"/>
    </row>
    <row r="9" spans="2:26" x14ac:dyDescent="0.2">
      <c r="C9" s="18" t="s">
        <v>56</v>
      </c>
      <c r="D9" s="26">
        <v>0</v>
      </c>
      <c r="E9" s="26">
        <v>15700</v>
      </c>
      <c r="F9" s="26">
        <v>0</v>
      </c>
      <c r="G9" s="26">
        <v>0</v>
      </c>
      <c r="H9" s="26">
        <f>D9+E9+F9+G9</f>
        <v>15700</v>
      </c>
      <c r="I9" s="1"/>
    </row>
    <row r="10" spans="2:26" x14ac:dyDescent="0.2">
      <c r="C10" s="18" t="s">
        <v>57</v>
      </c>
      <c r="D10" s="26">
        <v>0</v>
      </c>
      <c r="E10" s="26">
        <v>4</v>
      </c>
      <c r="F10" s="26">
        <v>1000</v>
      </c>
      <c r="G10" s="26">
        <v>0</v>
      </c>
      <c r="H10" s="26">
        <f>D10+E10+F10+G10</f>
        <v>1004</v>
      </c>
      <c r="I10" s="1"/>
    </row>
    <row r="11" spans="2:26" x14ac:dyDescent="0.2">
      <c r="C11" s="18" t="s">
        <v>58</v>
      </c>
      <c r="D11" s="26">
        <v>100500</v>
      </c>
      <c r="E11" s="26">
        <v>4500</v>
      </c>
      <c r="F11" s="26">
        <v>8450</v>
      </c>
      <c r="G11" s="26">
        <v>5000</v>
      </c>
      <c r="H11" s="26">
        <f>D11+E11+F11+G11</f>
        <v>118450</v>
      </c>
      <c r="I11" s="1"/>
    </row>
    <row r="12" spans="2:26" ht="15" x14ac:dyDescent="0.25">
      <c r="C12" s="187" t="s">
        <v>40</v>
      </c>
      <c r="D12" s="188"/>
      <c r="E12" s="188"/>
      <c r="F12" s="188"/>
      <c r="G12" s="189"/>
      <c r="H12" s="27">
        <f>SUM(H7:H11)</f>
        <v>174754</v>
      </c>
      <c r="I12" s="1"/>
    </row>
    <row r="13" spans="2:26" x14ac:dyDescent="0.2">
      <c r="C13" s="1"/>
      <c r="D13" s="19"/>
      <c r="E13" s="19"/>
      <c r="F13" s="19"/>
      <c r="G13" s="19"/>
      <c r="H13" s="19"/>
      <c r="I13" s="1"/>
    </row>
    <row r="14" spans="2:26" x14ac:dyDescent="0.2">
      <c r="C14" s="186" t="s">
        <v>34</v>
      </c>
      <c r="D14" s="28" t="s">
        <v>12</v>
      </c>
      <c r="E14" s="20"/>
      <c r="F14" s="20"/>
      <c r="G14" s="20"/>
      <c r="H14" s="23"/>
      <c r="I14" s="1"/>
    </row>
    <row r="15" spans="2:26" x14ac:dyDescent="0.2">
      <c r="C15" s="186"/>
      <c r="D15" s="28" t="s">
        <v>35</v>
      </c>
    </row>
    <row r="16" spans="2:26" x14ac:dyDescent="0.2">
      <c r="C16" s="18" t="s">
        <v>36</v>
      </c>
      <c r="D16" s="29">
        <f>H7</f>
        <v>24700</v>
      </c>
    </row>
    <row r="17" spans="3:4" x14ac:dyDescent="0.2">
      <c r="C17" s="18" t="s">
        <v>26</v>
      </c>
      <c r="D17" s="29">
        <f t="shared" ref="D17:D20" si="0">H8</f>
        <v>14900</v>
      </c>
    </row>
    <row r="18" spans="3:4" x14ac:dyDescent="0.2">
      <c r="C18" s="18" t="s">
        <v>56</v>
      </c>
      <c r="D18" s="29">
        <f t="shared" si="0"/>
        <v>15700</v>
      </c>
    </row>
    <row r="19" spans="3:4" x14ac:dyDescent="0.2">
      <c r="C19" s="18" t="s">
        <v>57</v>
      </c>
      <c r="D19" s="29">
        <f t="shared" si="0"/>
        <v>1004</v>
      </c>
    </row>
    <row r="20" spans="3:4" x14ac:dyDescent="0.2">
      <c r="C20" s="18" t="s">
        <v>58</v>
      </c>
      <c r="D20" s="29">
        <f t="shared" si="0"/>
        <v>118450</v>
      </c>
    </row>
    <row r="21" spans="3:4" x14ac:dyDescent="0.2">
      <c r="C21" s="22" t="s">
        <v>40</v>
      </c>
      <c r="D21" s="146">
        <f>SUM(D16:D20)</f>
        <v>174754</v>
      </c>
    </row>
  </sheetData>
  <mergeCells count="7">
    <mergeCell ref="C14:C15"/>
    <mergeCell ref="C12:G12"/>
    <mergeCell ref="C1:I1"/>
    <mergeCell ref="C4:I4"/>
    <mergeCell ref="C5:C6"/>
    <mergeCell ref="I5:I6"/>
    <mergeCell ref="B3:I3"/>
  </mergeCells>
  <pageMargins left="0.7" right="0.52083333333333337" top="0.75" bottom="0.75" header="0.3" footer="0.3"/>
  <pageSetup scale="8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PORTADA </vt:lpstr>
      <vt:lpstr>Proteccion y control</vt:lpstr>
      <vt:lpstr>Investigación y Monitoreo</vt:lpstr>
      <vt:lpstr>Conservación de RRNN</vt:lpstr>
      <vt:lpstr>Ordenamiento territorial</vt:lpstr>
      <vt:lpstr>Uso Público</vt:lpstr>
      <vt:lpstr>PRESUPUESTO IDEAL 2021</vt:lpstr>
      <vt:lpstr>'Investigación y Monitoreo'!Área_de_impresión</vt:lpstr>
      <vt:lpstr>'Ordenamiento territorial'!Área_de_impresión</vt:lpstr>
      <vt:lpstr>'Proteccion y control'!Área_de_impresión</vt:lpstr>
    </vt:vector>
  </TitlesOfParts>
  <Company>CONAP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Planificacion</dc:creator>
  <cp:lastModifiedBy>Usuario</cp:lastModifiedBy>
  <cp:lastPrinted>2020-06-25T14:04:19Z</cp:lastPrinted>
  <dcterms:created xsi:type="dcterms:W3CDTF">2001-01-15T17:49:33Z</dcterms:created>
  <dcterms:modified xsi:type="dcterms:W3CDTF">2020-06-25T14:05:05Z</dcterms:modified>
</cp:coreProperties>
</file>