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rmacion Frontera Norte\Informacion 2021\Frontera Norte\POA 2021 CONAP\"/>
    </mc:Choice>
  </mc:AlternateContent>
  <bookViews>
    <workbookView xWindow="0" yWindow="0" windowWidth="19200" windowHeight="6885" tabRatio="932"/>
  </bookViews>
  <sheets>
    <sheet name="Presupuesto" sheetId="3" r:id="rId1"/>
    <sheet name="Proteccion y control" sheetId="1" r:id="rId2"/>
    <sheet name="Manejo de recurso" sheetId="9" r:id="rId3"/>
    <sheet name="Investigacion-Monitoreo" sheetId="10" r:id="rId4"/>
    <sheet name="Fortalecimiento-Participacion" sheetId="11" r:id="rId5"/>
    <sheet name="Administracion" sheetId="12" r:id="rId6"/>
  </sheets>
  <definedNames>
    <definedName name="_xlnm.Print_Area" localSheetId="5">Administracion!$A$2:$U$28</definedName>
    <definedName name="_xlnm.Print_Area" localSheetId="4">'Fortalecimiento-Participacion'!$A$2:$U$27</definedName>
    <definedName name="_xlnm.Print_Area" localSheetId="3">'Investigacion-Monitoreo'!$A$2:$U$27</definedName>
    <definedName name="_xlnm.Print_Area" localSheetId="2">'Manejo de recurso'!$A$1:$U$16</definedName>
    <definedName name="_xlnm.Print_Area" localSheetId="0">Presupuesto!$A$1:$J$38</definedName>
    <definedName name="_xlnm.Print_Area" localSheetId="1">'Proteccion y control'!$B$1:$V$27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8" i="3" l="1"/>
  <c r="T11" i="12"/>
  <c r="F7" i="3"/>
  <c r="F6" i="3"/>
  <c r="F28" i="3" l="1"/>
  <c r="J28" i="3" s="1"/>
  <c r="U22" i="1" l="1"/>
  <c r="U12" i="12" l="1"/>
  <c r="I27" i="3" s="1"/>
  <c r="T23" i="11"/>
  <c r="T11" i="11"/>
  <c r="T23" i="10"/>
  <c r="F27" i="3" l="1"/>
  <c r="F26" i="3"/>
  <c r="F22" i="3"/>
  <c r="F21" i="3"/>
  <c r="F16" i="3"/>
  <c r="F17" i="3"/>
  <c r="F11" i="3"/>
  <c r="U24" i="12" l="1"/>
  <c r="U25" i="12" s="1"/>
  <c r="U11" i="12"/>
  <c r="U13" i="12" l="1"/>
  <c r="U27" i="12" s="1"/>
  <c r="I26" i="3"/>
  <c r="U23" i="11"/>
  <c r="U24" i="11" s="1"/>
  <c r="I22" i="3" s="1"/>
  <c r="U11" i="11"/>
  <c r="I21" i="3" s="1"/>
  <c r="U23" i="10"/>
  <c r="U11" i="10"/>
  <c r="I16" i="3" s="1"/>
  <c r="U12" i="9"/>
  <c r="U13" i="9" s="1"/>
  <c r="U15" i="9" l="1"/>
  <c r="I11" i="3"/>
  <c r="U24" i="10"/>
  <c r="I17" i="3" s="1"/>
  <c r="U12" i="11"/>
  <c r="U26" i="11" s="1"/>
  <c r="U12" i="10"/>
  <c r="J22" i="3"/>
  <c r="U26" i="10" l="1"/>
  <c r="J21" i="3"/>
  <c r="J23" i="3" s="1"/>
  <c r="J17" i="3" l="1"/>
  <c r="J27" i="3" l="1"/>
  <c r="J16" i="3"/>
  <c r="J18" i="3" s="1"/>
  <c r="J11" i="3" l="1"/>
  <c r="V22" i="1"/>
  <c r="V10" i="1"/>
  <c r="V11" i="1" s="1"/>
  <c r="I6" i="3" l="1"/>
  <c r="J6" i="3" s="1"/>
  <c r="V23" i="1"/>
  <c r="V25" i="1" s="1"/>
  <c r="J12" i="3"/>
  <c r="J26" i="3"/>
  <c r="J29" i="3" s="1"/>
  <c r="I7" i="3" l="1"/>
  <c r="J7" i="3" l="1"/>
  <c r="J8" i="3" s="1"/>
  <c r="J31" i="3" s="1"/>
  <c r="I34" i="3" s="1"/>
  <c r="I35" i="3" s="1"/>
</calcChain>
</file>

<file path=xl/sharedStrings.xml><?xml version="1.0" encoding="utf-8"?>
<sst xmlns="http://schemas.openxmlformats.org/spreadsheetml/2006/main" count="468" uniqueCount="131">
  <si>
    <r>
      <t>2. Programa:</t>
    </r>
    <r>
      <rPr>
        <b/>
        <sz val="10"/>
        <rFont val="Arial"/>
        <family val="2"/>
      </rPr>
      <t xml:space="preserve"> Administración</t>
    </r>
  </si>
  <si>
    <r>
      <t>3. Sub programa:</t>
    </r>
    <r>
      <rPr>
        <b/>
        <sz val="10"/>
        <rFont val="Arial"/>
        <family val="2"/>
      </rPr>
      <t xml:space="preserve"> Personal</t>
    </r>
  </si>
  <si>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</si>
  <si>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</si>
  <si>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</si>
  <si>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</si>
  <si>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</si>
  <si>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</si>
  <si>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</si>
  <si>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</si>
  <si>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</si>
  <si>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</si>
  <si>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</si>
  <si>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Verificadores</t>
  </si>
  <si>
    <t>Financiamiento</t>
  </si>
  <si>
    <t>TOTAL</t>
  </si>
  <si>
    <t>No.</t>
  </si>
  <si>
    <t>Meses</t>
  </si>
  <si>
    <t>Monto</t>
  </si>
  <si>
    <t>COSTO/ UNIDAD/Q.</t>
  </si>
  <si>
    <t>COD</t>
  </si>
  <si>
    <t>No. UNIDAD</t>
  </si>
  <si>
    <t>COSTO (Q)</t>
  </si>
  <si>
    <t>Programa de Administración</t>
  </si>
  <si>
    <t>SUBTOT. RES.=</t>
  </si>
  <si>
    <r>
      <t>2. Programa:</t>
    </r>
    <r>
      <rPr>
        <b/>
        <sz val="10"/>
        <rFont val="Arial"/>
        <family val="2"/>
      </rPr>
      <t xml:space="preserve"> Protección y Control</t>
    </r>
  </si>
  <si>
    <r>
      <t>2. Programa:</t>
    </r>
    <r>
      <rPr>
        <b/>
        <sz val="10"/>
        <rFont val="Arial"/>
        <family val="2"/>
      </rPr>
      <t xml:space="preserve"> Manejo de Recursos</t>
    </r>
  </si>
  <si>
    <r>
      <t>2. Programa:</t>
    </r>
    <r>
      <rPr>
        <b/>
        <sz val="10"/>
        <rFont val="Arial"/>
        <family val="2"/>
      </rPr>
      <t xml:space="preserve"> Asistencia y Participación Comunitaria para el Manejo Compartido</t>
    </r>
  </si>
  <si>
    <r>
      <t xml:space="preserve">3. Sub programa: </t>
    </r>
    <r>
      <rPr>
        <b/>
        <sz val="10"/>
        <rFont val="Arial"/>
        <family val="2"/>
      </rPr>
      <t>Capacitación y Extensionismo</t>
    </r>
  </si>
  <si>
    <t>Programa de Protección y Control</t>
  </si>
  <si>
    <t>Programa Manejo de Recursos</t>
  </si>
  <si>
    <t>Programa de Investigación y Monitoreo</t>
  </si>
  <si>
    <t>FUENTE DE FINANCIAMIENTO</t>
  </si>
  <si>
    <t>CONSEJO NACIONAL DE AREAS PROTEGIDAS -CONAP-</t>
  </si>
  <si>
    <t>FUNDAECO</t>
  </si>
  <si>
    <r>
      <t xml:space="preserve">3. Sub programa: </t>
    </r>
    <r>
      <rPr>
        <b/>
        <sz val="10"/>
        <rFont val="Arial"/>
        <family val="2"/>
      </rPr>
      <t>Investigación Aplicada y Experimentación</t>
    </r>
    <r>
      <rPr>
        <sz val="10"/>
        <rFont val="Arial"/>
        <family val="2"/>
      </rPr>
      <t>.</t>
    </r>
  </si>
  <si>
    <r>
      <t xml:space="preserve">3. Sub programa: </t>
    </r>
    <r>
      <rPr>
        <b/>
        <sz val="10"/>
        <rFont val="Arial"/>
        <family val="2"/>
      </rPr>
      <t>Monitoreo Ambiental</t>
    </r>
    <r>
      <rPr>
        <sz val="10"/>
        <rFont val="Arial"/>
        <family val="2"/>
      </rPr>
      <t>.</t>
    </r>
  </si>
  <si>
    <t>FINANCIANTE (CONAP/SIGAP)</t>
  </si>
  <si>
    <t>FINANCIANTE CONAP/SIGAP</t>
  </si>
  <si>
    <t>X</t>
  </si>
  <si>
    <t>Contratos laborales</t>
  </si>
  <si>
    <r>
      <t xml:space="preserve">4. Resultado esperado: </t>
    </r>
    <r>
      <rPr>
        <b/>
        <sz val="10"/>
        <rFont val="Arial"/>
        <family val="2"/>
      </rPr>
      <t>Evaluar el cumplimiento de objetivos de conservación y el desempeño de la administración.</t>
    </r>
  </si>
  <si>
    <t>Informe de ejecución</t>
  </si>
  <si>
    <t>Informes semestrales de control y vigilancia.</t>
  </si>
  <si>
    <t xml:space="preserve">Comunidades del sitio de conservación San Isidro Chiblac. </t>
  </si>
  <si>
    <r>
      <t>2. Programa:</t>
    </r>
    <r>
      <rPr>
        <b/>
        <sz val="10"/>
        <rFont val="Arial"/>
        <family val="2"/>
      </rPr>
      <t xml:space="preserve"> Investigación y Monitoreo</t>
    </r>
  </si>
  <si>
    <t>Memoria de capacitación.</t>
  </si>
  <si>
    <r>
      <t xml:space="preserve">1. Línea de acción: </t>
    </r>
    <r>
      <rPr>
        <b/>
        <sz val="10"/>
        <rFont val="Arial"/>
        <family val="2"/>
      </rPr>
      <t xml:space="preserve"> Político-Legal</t>
    </r>
  </si>
  <si>
    <t>Ubicación Geográfica</t>
  </si>
  <si>
    <t>Código de Donante</t>
  </si>
  <si>
    <r>
      <t xml:space="preserve">1. Línea de acción: </t>
    </r>
    <r>
      <rPr>
        <b/>
        <sz val="10"/>
        <rFont val="Arial"/>
        <family val="2"/>
      </rPr>
      <t>Político-Legal</t>
    </r>
  </si>
  <si>
    <t>Código</t>
  </si>
  <si>
    <t xml:space="preserve">Base de datos de las variables climáticas. </t>
  </si>
  <si>
    <r>
      <t xml:space="preserve">1. Línea de acción: </t>
    </r>
    <r>
      <rPr>
        <b/>
        <sz val="10"/>
        <rFont val="Arial"/>
        <family val="2"/>
      </rPr>
      <t>Recursos Naturales y Culturales</t>
    </r>
  </si>
  <si>
    <r>
      <t xml:space="preserve">1. Línea de acción: </t>
    </r>
    <r>
      <rPr>
        <b/>
        <sz val="10"/>
        <rFont val="Arial"/>
        <family val="2"/>
      </rPr>
      <t>Investigación y Monitoreo</t>
    </r>
  </si>
  <si>
    <t>Fotografías</t>
  </si>
  <si>
    <r>
      <t xml:space="preserve">1. Línea de acción: </t>
    </r>
    <r>
      <rPr>
        <b/>
        <sz val="10"/>
        <rFont val="Arial"/>
        <family val="2"/>
      </rPr>
      <t>Social</t>
    </r>
  </si>
  <si>
    <r>
      <t xml:space="preserve">1. Línea de acción: </t>
    </r>
    <r>
      <rPr>
        <b/>
        <sz val="10"/>
        <rFont val="Arial"/>
        <family val="2"/>
      </rPr>
      <t>Administrativo</t>
    </r>
  </si>
  <si>
    <r>
      <t>3. Sub programa:</t>
    </r>
    <r>
      <rPr>
        <b/>
        <sz val="10"/>
        <rFont val="Arial"/>
        <family val="2"/>
      </rPr>
      <t xml:space="preserve"> Planificación y Evaluación de la Gestión del Área</t>
    </r>
  </si>
  <si>
    <t>Informe de evaluación del manejo del área protegida.</t>
  </si>
  <si>
    <t>Capacitación de educación ambiental a nivel formal e informal a comunidades del sitio de conservación San Isidro Chiblac. (asistencia y participación)</t>
  </si>
  <si>
    <r>
      <t xml:space="preserve">4. Resultado esperado:  </t>
    </r>
    <r>
      <rPr>
        <b/>
        <sz val="10"/>
        <rFont val="Arial"/>
        <family val="2"/>
      </rPr>
      <t>Hacer partícipes a la municipalidad, pobladores de las comunidades ubicadas alrededor del área, instituciones relacionadas al área, entre otras, en el desarrollo sostenible de los recursos naturales con fines de conservar y recuperar el ecosistema</t>
    </r>
  </si>
  <si>
    <t>Memoria de capacitaciones y o bitácoras de visita.</t>
  </si>
  <si>
    <r>
      <t xml:space="preserve">4. Resultado esperado: </t>
    </r>
    <r>
      <rPr>
        <b/>
        <sz val="10"/>
        <rFont val="Arial"/>
        <family val="2"/>
      </rPr>
      <t>FUNDAECO a través de distintos espacios de dialogo municipal, promueve y participa en iniciativas de desarrollo social y ambiental (COMUDE y otras)</t>
    </r>
  </si>
  <si>
    <t>Barillas, Huehuetenango.</t>
  </si>
  <si>
    <t>Subtotal</t>
  </si>
  <si>
    <t>Sub-Total</t>
  </si>
  <si>
    <t>TOTAL PARA EL PROGRAMA</t>
  </si>
  <si>
    <t>Programa de Fortalecimeinto  y Participación Comunitaria para el Manejo Compartido</t>
  </si>
  <si>
    <t xml:space="preserve">PROGRAMAS Y RESULTADOS ESPERADOS </t>
  </si>
  <si>
    <t>RESERVA NATURAL PRIVADA YAL UNIN YUL WITZ, BARILLAS, HUEHUETENANGO</t>
  </si>
  <si>
    <r>
      <t xml:space="preserve">3. Sub programa: </t>
    </r>
    <r>
      <rPr>
        <b/>
        <sz val="10"/>
        <rFont val="Arial"/>
        <family val="2"/>
      </rPr>
      <t>Delimitacion y conservación</t>
    </r>
  </si>
  <si>
    <r>
      <t xml:space="preserve">3. Sub programa: </t>
    </r>
    <r>
      <rPr>
        <b/>
        <sz val="10"/>
        <rFont val="Arial"/>
        <family val="2"/>
      </rPr>
      <t>Control y vigilancia</t>
    </r>
  </si>
  <si>
    <t xml:space="preserve">Encargado de la Reserva </t>
  </si>
  <si>
    <t>Guardarecursos</t>
  </si>
  <si>
    <t>Encargado de la Reserva</t>
  </si>
  <si>
    <t xml:space="preserve">Responsable </t>
  </si>
  <si>
    <t>Director Regional FUNDAECO</t>
  </si>
  <si>
    <t>Coordinador del capitulo Frontera Norte y Encargado de la Reserva</t>
  </si>
  <si>
    <t>Objetivo 1:  Asegurar la conservación e integridad de los procesos ecológicos, minimizando los posibles impactos desarrollados por actores indirectos en la Reserva Natural Privada Yal Unin Yul Witz.</t>
  </si>
  <si>
    <t>Objetivo 1: Conservar y proteger los recursos naturales de la Reserva Natural Privada Yal Unin Yul Witz y Sitio de Conservación San Isidro-Chiblac a través del involucramiento de actoes locales para manejo integral de los recursos naturales de la región.</t>
  </si>
  <si>
    <t>Objetivo 1: Incrementar el nivel de conocimiento científico sobre los valores naturales y la biodiversidad de la Reserva Natural Privada Yal Unin Yul Witz para su divulgación a nivel local.</t>
  </si>
  <si>
    <t>Objetivo 1:  Formar capital humano apto para las actividades de control y vigilancia en la Reserva Natural Privada Yal Unin Yul Witz y propiciar en las comunidades el manejo sostenible de los recursos naturales de la región.</t>
  </si>
  <si>
    <t>Objetivo 1: Mejorar las condiciones para la realización de actividades contempladas en el Plan Operativo Anual de la Reserva Natural Privada Yal Unin Yul Witz.</t>
  </si>
  <si>
    <t>Delimitar y limpiar el perímetro (4,950 metros lineales) de la Reserva Natural Privada Yal Unin Yul Witz</t>
  </si>
  <si>
    <t>Reserva Natural Privada Yal Unin Yul Witz.</t>
  </si>
  <si>
    <r>
      <t xml:space="preserve">4. Resultado esperado: </t>
    </r>
    <r>
      <rPr>
        <b/>
        <sz val="10"/>
        <rFont val="Arial"/>
        <family val="2"/>
      </rPr>
      <t>Conservación de los recursos naturales en la Reserva Natural Privada Yal Unin Yul Witz</t>
    </r>
  </si>
  <si>
    <r>
      <t xml:space="preserve">4. Resultado esperado: </t>
    </r>
    <r>
      <rPr>
        <b/>
        <sz val="10"/>
        <rFont val="Arial"/>
        <family val="2"/>
      </rPr>
      <t>Protección y control en el área a través de acciones de monitoreo con el apoyo de Guardarecursos de la Reserva Natural Privada Yal Unin Yul Witz</t>
    </r>
    <r>
      <rPr>
        <sz val="10"/>
        <rFont val="Arial"/>
        <family val="2"/>
      </rPr>
      <t xml:space="preserve"> </t>
    </r>
  </si>
  <si>
    <t>80 recorridos de control y vigilancia en el área de la Reserva Natural Privada Yal Unin Yul Witz.</t>
  </si>
  <si>
    <t>Se protegen 764.2041 hectáreas mediante recorridos de control y vigilancia.</t>
  </si>
  <si>
    <t xml:space="preserve">Se conserva la biodiversidad en  764.2041 hectáreas mediante la implementacion de charlas y educación ambiental en comunidades aledañas a la Reserva Natural Privada Yal Unin Yul Witz. </t>
  </si>
  <si>
    <r>
      <t>4. Resultado esperado:</t>
    </r>
    <r>
      <rPr>
        <b/>
        <sz val="10"/>
        <rFont val="Arial"/>
        <family val="2"/>
      </rPr>
      <t xml:space="preserve">  Se cuenta con un sistema de monitoreo ambiental que permite determinar los impactos biológicos, físicos y sociales de la Reserva Natural Privada Yal Unin Yul Witz.</t>
    </r>
  </si>
  <si>
    <t xml:space="preserve">Se genera información climática, a través de la estación meteorológica establecida en la Reserva Natural Privada Yal Unin Yul Witz. </t>
  </si>
  <si>
    <r>
      <t xml:space="preserve">4. Resultado esperado:  </t>
    </r>
    <r>
      <rPr>
        <b/>
        <sz val="10"/>
        <rFont val="Arial"/>
        <family val="2"/>
      </rPr>
      <t>Se cuenta con los mecanismos para la realización de investigaciones en la Reserva Natural Privada Yal Unin Yul Witz que permitan conocer la situación de los recursos naturales y la biodiversidad del área.</t>
    </r>
  </si>
  <si>
    <r>
      <t xml:space="preserve">4. Resultado esperado:  </t>
    </r>
    <r>
      <rPr>
        <b/>
        <sz val="10"/>
        <rFont val="Arial"/>
        <family val="2"/>
      </rPr>
      <t>Fortalecimiento de Capital humano apto para las actividades del área y del manejo sostenible de los recursos naturales de la Reserva Natural Privada Yal Unin Yul Witz.</t>
    </r>
  </si>
  <si>
    <t>Capacitar a Guardarecursos de la Reserva Natural Privada Yal Unin Yul Witz acerca de manejo sostenible de los RRNN.</t>
  </si>
  <si>
    <r>
      <t xml:space="preserve">4. Resultado esperado: </t>
    </r>
    <r>
      <rPr>
        <b/>
        <sz val="10"/>
        <rFont val="Arial"/>
        <family val="2"/>
      </rPr>
      <t>La administración del área selecciona y contrata al personal técnico y operativo necesario e idóneo para la realización de las actividades necesarias en la Reserva Natural Privada Yal Unin Yul Witz.</t>
    </r>
  </si>
  <si>
    <t>Se protegen 764.2041 hectáreas contra problemas de invasión mediante la delimitación del perímetro de la Reserva Natural Privada Yal Unin Yul Witz.</t>
  </si>
  <si>
    <t xml:space="preserve">Se genera  información sobre la biodiversidad de la Reserva Natural Privada Yal Unin Yul Witz </t>
  </si>
  <si>
    <t>Se fortalece el conocimieto de 4 Guardarecursos de la Reserva Natural Privada Yal Unin Yul Witz, sobre manejo, protección y conservación de los Recursos Naturales.</t>
  </si>
  <si>
    <t>Acompañamiento para el monitoreo del cumplimiento de objetivos de conservación de la Reserva Natural Privada Yal Unin Yul Witz según POA 2020.</t>
  </si>
  <si>
    <t>Coordinador de FUNDAECO y Encargado de la Reserva</t>
  </si>
  <si>
    <t>TOTAL PRESUPUESTO 2021</t>
  </si>
  <si>
    <t>PRESUPUESTO REQUERIDO Y DISTRIBUIDO EN LAS DIFERENTES ACTIVIDAES ESTRABLECIDAS  EN EL POA 2021</t>
  </si>
  <si>
    <t>Resultado 1. Se fortalece el conocimieto de 4 Guardarecursos de la Reserva Natural Privada Yal Unin Yul Witz, sobre manejo, protección y conservación de los Recursos Naturales.</t>
  </si>
  <si>
    <t>PLAN OPERATIVO ANUAL 2021</t>
  </si>
  <si>
    <t>Resultado Esperado 2021</t>
  </si>
  <si>
    <t>Resultado 1. Se protegen 764.2041 hectáreas contra problemas de invasión mediante la delimitación del perímetro de la Reserva Natural Privada Yal Unin Yul Witz.</t>
  </si>
  <si>
    <t>Resultado 2. Se protegen 764.2041 hectáreas mediante recorridos de control y vigilancia</t>
  </si>
  <si>
    <t>Resultado 1. Se conserva la biodiversidad en  764.2041 hectáreas mediante la implementacion de charlas y educación ambiental en comunidades aledañas a la Reserva Natural Privada Yal Unin Yul Witz.</t>
  </si>
  <si>
    <t>Se divulga las acciones realizadas en la Reserva Natural Privada Yal Unin Yul Witz mediante la obtención de espacios de información a nivel municipal.</t>
  </si>
  <si>
    <t>Resultado 1. Un técnico contratado como responsable de la Reserva Natural Privada Yal Unin Yul Witz.</t>
  </si>
  <si>
    <t>Contratación de un técnico encargado de la Reserva Natural Privada Yal Unin Yul Witz.</t>
  </si>
  <si>
    <t>Resultado 2.  Guardarecursos contratados por FUNDAECO para Reserva Natural Privada Yal Unin Yul Witz.</t>
  </si>
  <si>
    <t>Resultado 3.  Una evaluación de cumplimiento del plan operativo anual 2020 de la Reserva Natural Privada Yal Unin Yul Witz..</t>
  </si>
  <si>
    <t>Monitoreo biológico en la Reserva Natural Privada Yal Unin Yul Witz.</t>
  </si>
  <si>
    <t xml:space="preserve">Recopilar datos de las variables climáticas en la Reserva Natural Privada Yal Unin Yul Witz </t>
  </si>
  <si>
    <t>Presentación de acciones realizadas en la Reserva Natural Privada Yal Unin Yul Witz (investigación biológica y climática, control y vigilancia, entre otros) en el municipio de Barillas.</t>
  </si>
  <si>
    <t>Listado de participantes o notas de solicitud</t>
  </si>
  <si>
    <t>CONAP</t>
  </si>
  <si>
    <t>Una evaluación de cumplimiento del plan operativo anual 2021 de la Reserva Natural Privada Yal Unin Yul Witz.</t>
  </si>
  <si>
    <t>Personal permanente</t>
  </si>
  <si>
    <t>Contratación de al menos 3 Guardarecursos para realizar acciones de proteccion en la Reserva Natural Privada Yal Unin Yul Witz.</t>
  </si>
  <si>
    <t>Técnico responsable de la Reserva Natural Privada Yal Unin Yul Witz.</t>
  </si>
  <si>
    <t>Guardarecursos contratados para Reserva Natural Privada Yal Unin Yul Witz.</t>
  </si>
  <si>
    <t>Resultado 1.  Se genera  información sobre la biodiversidad de la Reserva Natural Privada Yal Unin Yul Witz .</t>
  </si>
  <si>
    <t xml:space="preserve">Resultado 2.  Se genera información climática, a través de la estación meteorológica establecida en la Reserva Natural Privada Yal Unin Yul Witz. </t>
  </si>
  <si>
    <t>Resultado 2. Se divulga las acciones realizadas en la Reserva Natural Privada Yal Unin Yul Witz mediante la obtención de espacios de información a nivel municipal.</t>
  </si>
  <si>
    <r>
      <t>3. Sub programa:</t>
    </r>
    <r>
      <rPr>
        <b/>
        <sz val="10"/>
        <rFont val="Arial"/>
        <family val="2"/>
      </rPr>
      <t xml:space="preserve"> Educación ambiental y Manejo de recursos naturales.</t>
    </r>
  </si>
  <si>
    <r>
      <t xml:space="preserve">3. Sub programa: </t>
    </r>
    <r>
      <rPr>
        <b/>
        <sz val="10"/>
        <rFont val="Arial"/>
        <family val="2"/>
      </rPr>
      <t>Organización y Divulgacion del Manejo Recursos Naturales y Procesos de Desarrollo Local.</t>
    </r>
  </si>
  <si>
    <t>Resumen de Resultado de los programas para Plan Operativo Anual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</si>
</sst>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Q&quot;* #,##0.00_);_(&quot;Q&quot;* \(#,##0.00\);_(&quot;Q&quot;* &quot;-&quot;??_);_(@_)"/>
    <numFmt numFmtId="164" formatCode="_-&quot;Q&quot;* #,##0.00_-;\-&quot;Q&quot;* #,##0.00_-;_-&quot;Q&quot;* &quot;-&quot;??_-;_-@_-"/>
    <numFmt numFmtId="165" formatCode="_([$€-2]* #,##0.00_);_([$€-2]* \(#,##0.00\);_([$€-2]* &quot;-&quot;??_)"/>
    <numFmt numFmtId="166" formatCode="&quot;Q&quot;#,##0.00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CCFF99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61">
    <xf numFmtId="0" fontId="0" fillId="0" borderId="0" xfId="0"/>
    <xf numFmtId="3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0" fontId="0" fillId="2" borderId="0" xfId="0" applyFill="1"/>
    <xf numFmtId="49" fontId="2" fillId="0" borderId="2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left" vertical="top" wrapText="1"/>
    </xf>
    <xf numFmtId="49" fontId="2" fillId="0" borderId="25" xfId="0" applyNumberFormat="1" applyFont="1" applyFill="1" applyBorder="1" applyAlignment="1">
      <alignment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/>
    <xf numFmtId="49" fontId="2" fillId="2" borderId="25" xfId="0" applyNumberFormat="1" applyFont="1" applyFill="1" applyBorder="1" applyAlignment="1">
      <alignment horizontal="center" vertical="center" wrapText="1"/>
    </xf>
    <xf numFmtId="166" fontId="2" fillId="0" borderId="0" xfId="0" applyNumberFormat="1" applyFont="1"/>
    <xf numFmtId="0" fontId="2" fillId="0" borderId="0" xfId="0" applyFont="1" applyAlignment="1">
      <alignment horizontal="left" vertical="top" wrapText="1"/>
    </xf>
    <xf numFmtId="0" fontId="1" fillId="0" borderId="24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6" fontId="1" fillId="0" borderId="30" xfId="0" applyNumberFormat="1" applyFont="1" applyFill="1" applyBorder="1" applyAlignment="1">
      <alignment horizontal="center" vertical="center"/>
    </xf>
    <xf numFmtId="166" fontId="1" fillId="0" borderId="31" xfId="0" applyNumberFormat="1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49" fontId="1" fillId="0" borderId="42" xfId="0" applyNumberFormat="1" applyFont="1" applyFill="1" applyBorder="1" applyAlignment="1">
      <alignment horizontal="center" vertical="center" wrapText="1"/>
    </xf>
    <xf numFmtId="0" fontId="1" fillId="0" borderId="42" xfId="0" applyFont="1" applyBorder="1" applyAlignment="1">
      <alignment horizontal="justify" vertical="center" wrapText="1"/>
    </xf>
    <xf numFmtId="164" fontId="1" fillId="0" borderId="0" xfId="0" applyNumberFormat="1" applyFont="1" applyAlignment="1">
      <alignment horizontal="left" vertical="top" wrapText="1"/>
    </xf>
    <xf numFmtId="164" fontId="0" fillId="0" borderId="1" xfId="0" applyNumberFormat="1" applyBorder="1"/>
    <xf numFmtId="0" fontId="2" fillId="0" borderId="23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vertical="center" wrapText="1"/>
    </xf>
    <xf numFmtId="164" fontId="1" fillId="5" borderId="35" xfId="0" applyNumberFormat="1" applyFont="1" applyFill="1" applyBorder="1" applyAlignment="1">
      <alignment horizontal="center" vertical="center"/>
    </xf>
    <xf numFmtId="164" fontId="1" fillId="0" borderId="45" xfId="0" applyNumberFormat="1" applyFont="1" applyFill="1" applyBorder="1" applyAlignment="1">
      <alignment horizontal="center" vertical="center"/>
    </xf>
    <xf numFmtId="164" fontId="1" fillId="0" borderId="35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justify" vertical="center" wrapText="1"/>
    </xf>
    <xf numFmtId="49" fontId="1" fillId="0" borderId="47" xfId="0" applyNumberFormat="1" applyFont="1" applyFill="1" applyBorder="1" applyAlignment="1">
      <alignment horizontal="center" vertical="center" wrapText="1"/>
    </xf>
    <xf numFmtId="164" fontId="2" fillId="5" borderId="33" xfId="0" applyNumberFormat="1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 wrapText="1"/>
    </xf>
    <xf numFmtId="49" fontId="1" fillId="0" borderId="45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justify" vertical="center" wrapText="1"/>
    </xf>
    <xf numFmtId="164" fontId="1" fillId="0" borderId="45" xfId="0" applyNumberFormat="1" applyFont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top"/>
    </xf>
    <xf numFmtId="164" fontId="1" fillId="0" borderId="35" xfId="0" applyNumberFormat="1" applyFont="1" applyBorder="1" applyAlignment="1">
      <alignment horizontal="center" vertical="center" wrapText="1"/>
    </xf>
    <xf numFmtId="164" fontId="2" fillId="5" borderId="35" xfId="0" applyNumberFormat="1" applyFont="1" applyFill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/>
    </xf>
    <xf numFmtId="166" fontId="1" fillId="0" borderId="7" xfId="0" applyNumberFormat="1" applyFont="1" applyFill="1" applyBorder="1" applyAlignment="1">
      <alignment horizontal="center" vertical="center"/>
    </xf>
    <xf numFmtId="166" fontId="1" fillId="0" borderId="50" xfId="0" applyNumberFormat="1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166" fontId="1" fillId="0" borderId="7" xfId="0" applyNumberFormat="1" applyFont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166" fontId="1" fillId="0" borderId="50" xfId="0" applyNumberFormat="1" applyFont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/>
    </xf>
    <xf numFmtId="166" fontId="1" fillId="0" borderId="44" xfId="0" applyNumberFormat="1" applyFont="1" applyBorder="1" applyAlignment="1">
      <alignment horizontal="center" vertical="center" wrapText="1"/>
    </xf>
    <xf numFmtId="166" fontId="1" fillId="0" borderId="51" xfId="0" applyNumberFormat="1" applyFont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166" fontId="2" fillId="4" borderId="35" xfId="0" applyNumberFormat="1" applyFont="1" applyFill="1" applyBorder="1" applyAlignment="1">
      <alignment vertical="center"/>
    </xf>
    <xf numFmtId="166" fontId="2" fillId="4" borderId="35" xfId="0" applyNumberFormat="1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164" fontId="1" fillId="0" borderId="50" xfId="0" applyNumberFormat="1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top"/>
    </xf>
    <xf numFmtId="0" fontId="2" fillId="0" borderId="52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44" fontId="2" fillId="4" borderId="35" xfId="0" applyNumberFormat="1" applyFont="1" applyFill="1" applyBorder="1" applyAlignment="1">
      <alignment horizontal="left" vertical="center" wrapText="1"/>
    </xf>
    <xf numFmtId="44" fontId="2" fillId="4" borderId="38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164" fontId="1" fillId="0" borderId="9" xfId="0" applyNumberFormat="1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49" fontId="1" fillId="0" borderId="30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top"/>
    </xf>
    <xf numFmtId="49" fontId="2" fillId="0" borderId="25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2" fillId="3" borderId="21" xfId="0" applyNumberFormat="1" applyFont="1" applyFill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164" fontId="1" fillId="0" borderId="59" xfId="0" applyNumberFormat="1" applyFont="1" applyBorder="1" applyAlignment="1">
      <alignment horizontal="center" vertical="center"/>
    </xf>
    <xf numFmtId="164" fontId="2" fillId="3" borderId="43" xfId="0" applyNumberFormat="1" applyFont="1" applyFill="1" applyBorder="1" applyAlignment="1">
      <alignment horizontal="center" vertical="center"/>
    </xf>
    <xf numFmtId="0" fontId="3" fillId="0" borderId="29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29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0" fillId="0" borderId="30" xfId="0" applyBorder="1"/>
    <xf numFmtId="3" fontId="0" fillId="0" borderId="30" xfId="0" applyNumberFormat="1" applyBorder="1"/>
    <xf numFmtId="0" fontId="0" fillId="0" borderId="31" xfId="0" applyBorder="1"/>
    <xf numFmtId="0" fontId="1" fillId="0" borderId="11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top"/>
    </xf>
    <xf numFmtId="0" fontId="2" fillId="0" borderId="22" xfId="0" applyFont="1" applyFill="1" applyBorder="1" applyAlignment="1">
      <alignment horizontal="center" vertical="center"/>
    </xf>
    <xf numFmtId="49" fontId="1" fillId="0" borderId="30" xfId="0" applyNumberFormat="1" applyFont="1" applyFill="1" applyBorder="1" applyAlignment="1">
      <alignment horizontal="center" vertical="center" wrapText="1"/>
    </xf>
    <xf numFmtId="49" fontId="2" fillId="2" borderId="44" xfId="0" applyNumberFormat="1" applyFont="1" applyFill="1" applyBorder="1" applyAlignment="1">
      <alignment horizontal="center" vertical="center" wrapText="1"/>
    </xf>
    <xf numFmtId="0" fontId="2" fillId="2" borderId="65" xfId="0" applyFont="1" applyFill="1" applyBorder="1" applyAlignment="1">
      <alignment horizontal="center" vertical="center" wrapText="1"/>
    </xf>
    <xf numFmtId="49" fontId="1" fillId="0" borderId="29" xfId="0" applyNumberFormat="1" applyFont="1" applyFill="1" applyBorder="1" applyAlignment="1">
      <alignment horizontal="center" vertical="center" wrapText="1"/>
    </xf>
    <xf numFmtId="49" fontId="1" fillId="0" borderId="31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top"/>
    </xf>
    <xf numFmtId="49" fontId="2" fillId="0" borderId="24" xfId="0" applyNumberFormat="1" applyFont="1" applyFill="1" applyBorder="1" applyAlignment="1">
      <alignment vertical="center" wrapText="1"/>
    </xf>
    <xf numFmtId="49" fontId="2" fillId="0" borderId="26" xfId="0" applyNumberFormat="1" applyFont="1" applyFill="1" applyBorder="1" applyAlignment="1">
      <alignment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8" xfId="0" applyFont="1" applyBorder="1"/>
    <xf numFmtId="164" fontId="0" fillId="0" borderId="9" xfId="0" applyNumberFormat="1" applyBorder="1"/>
    <xf numFmtId="0" fontId="0" fillId="0" borderId="32" xfId="0" applyBorder="1"/>
    <xf numFmtId="0" fontId="0" fillId="0" borderId="2" xfId="0" applyBorder="1" applyAlignment="1">
      <alignment horizontal="center"/>
    </xf>
    <xf numFmtId="3" fontId="0" fillId="0" borderId="2" xfId="0" applyNumberFormat="1" applyBorder="1"/>
    <xf numFmtId="0" fontId="0" fillId="0" borderId="2" xfId="0" applyBorder="1"/>
    <xf numFmtId="3" fontId="0" fillId="0" borderId="59" xfId="0" applyNumberFormat="1" applyBorder="1"/>
    <xf numFmtId="0" fontId="2" fillId="0" borderId="46" xfId="0" applyFont="1" applyBorder="1"/>
    <xf numFmtId="0" fontId="0" fillId="0" borderId="5" xfId="0" applyBorder="1" applyAlignment="1">
      <alignment horizontal="center"/>
    </xf>
    <xf numFmtId="3" fontId="0" fillId="0" borderId="5" xfId="0" applyNumberFormat="1" applyBorder="1"/>
    <xf numFmtId="0" fontId="0" fillId="0" borderId="5" xfId="0" applyBorder="1"/>
    <xf numFmtId="3" fontId="0" fillId="0" borderId="27" xfId="0" applyNumberFormat="1" applyBorder="1"/>
    <xf numFmtId="0" fontId="2" fillId="2" borderId="0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164" fontId="1" fillId="0" borderId="62" xfId="0" applyNumberFormat="1" applyFont="1" applyBorder="1" applyAlignment="1">
      <alignment horizontal="center" vertical="center"/>
    </xf>
    <xf numFmtId="44" fontId="0" fillId="0" borderId="2" xfId="2" applyFont="1" applyBorder="1"/>
    <xf numFmtId="0" fontId="2" fillId="4" borderId="41" xfId="0" applyFont="1" applyFill="1" applyBorder="1"/>
    <xf numFmtId="0" fontId="0" fillId="4" borderId="42" xfId="0" applyFill="1" applyBorder="1" applyAlignment="1">
      <alignment horizontal="center"/>
    </xf>
    <xf numFmtId="3" fontId="0" fillId="4" borderId="42" xfId="0" applyNumberFormat="1" applyFill="1" applyBorder="1"/>
    <xf numFmtId="164" fontId="2" fillId="4" borderId="42" xfId="0" applyNumberFormat="1" applyFont="1" applyFill="1" applyBorder="1"/>
    <xf numFmtId="164" fontId="0" fillId="4" borderId="42" xfId="0" applyNumberFormat="1" applyFill="1" applyBorder="1"/>
    <xf numFmtId="164" fontId="2" fillId="4" borderId="43" xfId="0" applyNumberFormat="1" applyFont="1" applyFill="1" applyBorder="1"/>
    <xf numFmtId="0" fontId="0" fillId="4" borderId="42" xfId="0" applyFill="1" applyBorder="1"/>
    <xf numFmtId="44" fontId="2" fillId="4" borderId="42" xfId="2" applyFont="1" applyFill="1" applyBorder="1"/>
    <xf numFmtId="3" fontId="0" fillId="4" borderId="43" xfId="0" applyNumberFormat="1" applyFill="1" applyBorder="1"/>
    <xf numFmtId="0" fontId="3" fillId="0" borderId="4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4" fillId="6" borderId="5" xfId="0" applyFont="1" applyFill="1" applyBorder="1" applyAlignment="1">
      <alignment horizontal="center" vertical="center" wrapText="1"/>
    </xf>
    <xf numFmtId="3" fontId="4" fillId="6" borderId="25" xfId="0" applyNumberFormat="1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top"/>
    </xf>
    <xf numFmtId="0" fontId="2" fillId="0" borderId="43" xfId="0" applyFont="1" applyFill="1" applyBorder="1" applyAlignment="1">
      <alignment horizontal="center" vertical="top"/>
    </xf>
    <xf numFmtId="49" fontId="2" fillId="0" borderId="41" xfId="0" applyNumberFormat="1" applyFont="1" applyFill="1" applyBorder="1" applyAlignment="1">
      <alignment vertical="top" wrapText="1"/>
    </xf>
    <xf numFmtId="49" fontId="2" fillId="0" borderId="42" xfId="0" applyNumberFormat="1" applyFont="1" applyFill="1" applyBorder="1" applyAlignment="1">
      <alignment vertical="top" wrapText="1"/>
    </xf>
    <xf numFmtId="49" fontId="2" fillId="0" borderId="43" xfId="0" applyNumberFormat="1" applyFont="1" applyFill="1" applyBorder="1" applyAlignment="1">
      <alignment vertical="top" wrapText="1"/>
    </xf>
    <xf numFmtId="49" fontId="1" fillId="0" borderId="10" xfId="0" applyNumberFormat="1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0" fontId="4" fillId="0" borderId="46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3" fillId="0" borderId="4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0" fillId="2" borderId="0" xfId="0" applyFill="1" applyBorder="1" applyAlignment="1">
      <alignment horizontal="justify" vertical="top" wrapText="1"/>
    </xf>
    <xf numFmtId="0" fontId="0" fillId="2" borderId="0" xfId="0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3" fontId="0" fillId="2" borderId="0" xfId="0" applyNumberFormat="1" applyFill="1" applyBorder="1"/>
    <xf numFmtId="0" fontId="0" fillId="2" borderId="0" xfId="0" applyFill="1" applyBorder="1"/>
    <xf numFmtId="44" fontId="5" fillId="4" borderId="36" xfId="2" applyFont="1" applyFill="1" applyBorder="1" applyAlignment="1">
      <alignment vertical="center"/>
    </xf>
    <xf numFmtId="0" fontId="2" fillId="3" borderId="36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64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3" fontId="1" fillId="0" borderId="58" xfId="0" applyNumberFormat="1" applyFont="1" applyBorder="1" applyAlignment="1">
      <alignment horizontal="left" vertical="center"/>
    </xf>
    <xf numFmtId="3" fontId="1" fillId="0" borderId="55" xfId="0" applyNumberFormat="1" applyFont="1" applyBorder="1" applyAlignment="1">
      <alignment horizontal="left" vertical="center"/>
    </xf>
    <xf numFmtId="3" fontId="4" fillId="6" borderId="22" xfId="0" applyNumberFormat="1" applyFont="1" applyFill="1" applyBorder="1" applyAlignment="1">
      <alignment horizontal="center" vertical="center" wrapText="1"/>
    </xf>
    <xf numFmtId="3" fontId="4" fillId="6" borderId="23" xfId="0" applyNumberFormat="1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/>
    </xf>
    <xf numFmtId="0" fontId="3" fillId="4" borderId="56" xfId="0" applyFont="1" applyFill="1" applyBorder="1" applyAlignment="1">
      <alignment horizontal="center" vertical="center"/>
    </xf>
    <xf numFmtId="0" fontId="4" fillId="0" borderId="60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3" fontId="4" fillId="6" borderId="53" xfId="0" applyNumberFormat="1" applyFont="1" applyFill="1" applyBorder="1" applyAlignment="1">
      <alignment horizontal="center" vertical="center" wrapText="1"/>
    </xf>
    <xf numFmtId="3" fontId="4" fillId="6" borderId="67" xfId="0" applyNumberFormat="1" applyFont="1" applyFill="1" applyBorder="1" applyAlignment="1">
      <alignment horizontal="center" vertical="center" wrapText="1"/>
    </xf>
    <xf numFmtId="0" fontId="1" fillId="0" borderId="58" xfId="0" applyFont="1" applyBorder="1" applyAlignment="1">
      <alignment horizontal="justify" vertical="top" wrapText="1"/>
    </xf>
    <xf numFmtId="0" fontId="1" fillId="0" borderId="54" xfId="0" applyFont="1" applyBorder="1" applyAlignment="1">
      <alignment horizontal="justify" vertical="top" wrapText="1"/>
    </xf>
    <xf numFmtId="3" fontId="1" fillId="0" borderId="32" xfId="0" applyNumberFormat="1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left" vertical="center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1" fillId="0" borderId="60" xfId="0" applyFont="1" applyBorder="1" applyAlignment="1">
      <alignment horizontal="justify" vertical="top" wrapText="1"/>
    </xf>
    <xf numFmtId="0" fontId="1" fillId="0" borderId="34" xfId="0" applyFont="1" applyBorder="1" applyAlignment="1">
      <alignment horizontal="justify" vertical="top" wrapText="1"/>
    </xf>
    <xf numFmtId="3" fontId="1" fillId="0" borderId="60" xfId="0" applyNumberFormat="1" applyFont="1" applyBorder="1" applyAlignment="1">
      <alignment horizontal="left" vertical="center"/>
    </xf>
    <xf numFmtId="3" fontId="1" fillId="0" borderId="3" xfId="0" applyNumberFormat="1" applyFont="1" applyBorder="1" applyAlignment="1">
      <alignment horizontal="left" vertical="center"/>
    </xf>
    <xf numFmtId="0" fontId="1" fillId="0" borderId="61" xfId="0" applyFont="1" applyBorder="1" applyAlignment="1">
      <alignment horizontal="justify" vertical="top" wrapText="1"/>
    </xf>
    <xf numFmtId="0" fontId="1" fillId="0" borderId="62" xfId="0" applyFont="1" applyBorder="1" applyAlignment="1">
      <alignment horizontal="justify" vertical="top" wrapText="1"/>
    </xf>
    <xf numFmtId="3" fontId="1" fillId="0" borderId="61" xfId="0" applyNumberFormat="1" applyFont="1" applyBorder="1" applyAlignment="1">
      <alignment horizontal="left" vertical="center"/>
    </xf>
    <xf numFmtId="3" fontId="1" fillId="0" borderId="63" xfId="0" applyNumberFormat="1" applyFont="1" applyBorder="1" applyAlignment="1">
      <alignment horizontal="left" vertical="center"/>
    </xf>
    <xf numFmtId="0" fontId="4" fillId="6" borderId="36" xfId="0" applyFont="1" applyFill="1" applyBorder="1" applyAlignment="1">
      <alignment horizontal="center" vertical="center" wrapText="1"/>
    </xf>
    <xf numFmtId="0" fontId="4" fillId="6" borderId="37" xfId="0" applyFont="1" applyFill="1" applyBorder="1" applyAlignment="1">
      <alignment horizontal="center" vertical="center" wrapText="1"/>
    </xf>
    <xf numFmtId="3" fontId="5" fillId="6" borderId="36" xfId="0" applyNumberFormat="1" applyFont="1" applyFill="1" applyBorder="1" applyAlignment="1">
      <alignment horizontal="center" vertical="center" wrapText="1"/>
    </xf>
    <xf numFmtId="3" fontId="5" fillId="6" borderId="37" xfId="0" applyNumberFormat="1" applyFont="1" applyFill="1" applyBorder="1" applyAlignment="1">
      <alignment horizontal="center" vertical="center" wrapText="1"/>
    </xf>
    <xf numFmtId="3" fontId="5" fillId="6" borderId="38" xfId="0" applyNumberFormat="1" applyFont="1" applyFill="1" applyBorder="1" applyAlignment="1">
      <alignment horizontal="center" vertical="center" wrapText="1"/>
    </xf>
    <xf numFmtId="0" fontId="4" fillId="6" borderId="53" xfId="0" applyFont="1" applyFill="1" applyBorder="1" applyAlignment="1">
      <alignment horizontal="center" vertical="center" wrapText="1"/>
    </xf>
    <xf numFmtId="0" fontId="4" fillId="6" borderId="67" xfId="0" applyFont="1" applyFill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left" vertical="center"/>
    </xf>
    <xf numFmtId="0" fontId="4" fillId="6" borderId="68" xfId="0" applyFont="1" applyFill="1" applyBorder="1" applyAlignment="1">
      <alignment horizontal="center" vertical="center" wrapText="1"/>
    </xf>
    <xf numFmtId="0" fontId="4" fillId="6" borderId="39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56" xfId="0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horizontal="left" wrapText="1"/>
    </xf>
    <xf numFmtId="0" fontId="3" fillId="4" borderId="12" xfId="0" applyFont="1" applyFill="1" applyBorder="1" applyAlignment="1">
      <alignment horizontal="left" wrapText="1"/>
    </xf>
    <xf numFmtId="0" fontId="2" fillId="6" borderId="17" xfId="0" applyFont="1" applyFill="1" applyBorder="1" applyAlignment="1">
      <alignment horizontal="center" vertical="top"/>
    </xf>
    <xf numFmtId="0" fontId="2" fillId="6" borderId="18" xfId="0" applyFont="1" applyFill="1" applyBorder="1" applyAlignment="1">
      <alignment horizontal="center" vertical="top"/>
    </xf>
    <xf numFmtId="0" fontId="2" fillId="6" borderId="19" xfId="0" applyFont="1" applyFill="1" applyBorder="1" applyAlignment="1">
      <alignment horizontal="center" vertical="top"/>
    </xf>
    <xf numFmtId="0" fontId="2" fillId="6" borderId="20" xfId="0" applyFont="1" applyFill="1" applyBorder="1" applyAlignment="1">
      <alignment horizontal="center" vertical="top"/>
    </xf>
    <xf numFmtId="0" fontId="2" fillId="6" borderId="0" xfId="0" applyFont="1" applyFill="1" applyBorder="1" applyAlignment="1">
      <alignment horizontal="center" vertical="top"/>
    </xf>
    <xf numFmtId="0" fontId="2" fillId="6" borderId="21" xfId="0" applyFont="1" applyFill="1" applyBorder="1" applyAlignment="1">
      <alignment horizontal="center" vertical="top"/>
    </xf>
    <xf numFmtId="0" fontId="2" fillId="6" borderId="14" xfId="0" applyFont="1" applyFill="1" applyBorder="1" applyAlignment="1">
      <alignment horizontal="center" vertical="top"/>
    </xf>
    <xf numFmtId="0" fontId="2" fillId="6" borderId="15" xfId="0" applyFont="1" applyFill="1" applyBorder="1" applyAlignment="1">
      <alignment horizontal="center" vertical="top"/>
    </xf>
    <xf numFmtId="0" fontId="2" fillId="6" borderId="16" xfId="0" applyFont="1" applyFill="1" applyBorder="1" applyAlignment="1">
      <alignment horizontal="center" vertical="top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49" fontId="2" fillId="2" borderId="31" xfId="0" applyNumberFormat="1" applyFont="1" applyFill="1" applyBorder="1" applyAlignment="1">
      <alignment horizontal="center" vertical="center" wrapText="1"/>
    </xf>
    <xf numFmtId="49" fontId="2" fillId="2" borderId="26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49" fontId="2" fillId="0" borderId="40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0" fontId="1" fillId="0" borderId="57" xfId="0" applyFont="1" applyBorder="1" applyAlignment="1">
      <alignment vertical="center"/>
    </xf>
    <xf numFmtId="49" fontId="2" fillId="0" borderId="11" xfId="0" applyNumberFormat="1" applyFont="1" applyFill="1" applyBorder="1" applyAlignment="1">
      <alignment horizontal="center" vertical="center" wrapText="1"/>
    </xf>
    <xf numFmtId="0" fontId="1" fillId="0" borderId="23" xfId="0" applyFont="1" applyBorder="1" applyAlignment="1">
      <alignment vertical="center"/>
    </xf>
    <xf numFmtId="49" fontId="2" fillId="0" borderId="66" xfId="0" applyNumberFormat="1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2" fillId="0" borderId="36" xfId="0" applyFont="1" applyFill="1" applyBorder="1" applyAlignment="1">
      <alignment horizontal="center" vertical="center"/>
    </xf>
    <xf numFmtId="0" fontId="1" fillId="0" borderId="37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49" fontId="2" fillId="0" borderId="47" xfId="0" applyNumberFormat="1" applyFont="1" applyFill="1" applyBorder="1" applyAlignment="1">
      <alignment horizontal="center" vertical="center" wrapText="1"/>
    </xf>
    <xf numFmtId="0" fontId="1" fillId="0" borderId="49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49" fontId="2" fillId="2" borderId="29" xfId="0" applyNumberFormat="1" applyFont="1" applyFill="1" applyBorder="1" applyAlignment="1">
      <alignment horizontal="center" vertical="center" wrapText="1"/>
    </xf>
    <xf numFmtId="49" fontId="2" fillId="2" borderId="24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1" xfId="0" applyFont="1" applyFill="1" applyBorder="1" applyAlignment="1">
      <alignment horizontal="center" vertical="top"/>
    </xf>
    <xf numFmtId="0" fontId="2" fillId="0" borderId="23" xfId="0" applyFont="1" applyFill="1" applyBorder="1" applyAlignment="1">
      <alignment horizontal="center" vertical="top"/>
    </xf>
    <xf numFmtId="49" fontId="2" fillId="0" borderId="10" xfId="0" applyNumberFormat="1" applyFont="1" applyFill="1" applyBorder="1" applyAlignment="1">
      <alignment horizontal="center"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49" fontId="2" fillId="0" borderId="47" xfId="0" applyNumberFormat="1" applyFont="1" applyFill="1" applyBorder="1" applyAlignment="1">
      <alignment horizontal="center" vertical="top" wrapText="1"/>
    </xf>
    <xf numFmtId="49" fontId="2" fillId="0" borderId="49" xfId="0" applyNumberFormat="1" applyFont="1" applyFill="1" applyBorder="1" applyAlignment="1">
      <alignment horizontal="center" vertical="top" wrapText="1"/>
    </xf>
    <xf numFmtId="49" fontId="2" fillId="0" borderId="17" xfId="0" applyNumberFormat="1" applyFont="1" applyFill="1" applyBorder="1" applyAlignment="1">
      <alignment horizontal="center" vertical="top" wrapText="1"/>
    </xf>
    <xf numFmtId="49" fontId="2" fillId="0" borderId="18" xfId="0" applyNumberFormat="1" applyFont="1" applyFill="1" applyBorder="1" applyAlignment="1">
      <alignment horizontal="center" vertical="top" wrapText="1"/>
    </xf>
    <xf numFmtId="49" fontId="2" fillId="0" borderId="19" xfId="0" applyNumberFormat="1" applyFont="1" applyFill="1" applyBorder="1" applyAlignment="1">
      <alignment horizontal="center" vertical="top" wrapText="1"/>
    </xf>
    <xf numFmtId="49" fontId="2" fillId="0" borderId="11" xfId="0" applyNumberFormat="1" applyFont="1" applyFill="1" applyBorder="1" applyAlignment="1">
      <alignment horizontal="center" vertical="top" wrapText="1"/>
    </xf>
    <xf numFmtId="49" fontId="2" fillId="0" borderId="23" xfId="0" applyNumberFormat="1" applyFont="1" applyFill="1" applyBorder="1" applyAlignment="1">
      <alignment horizontal="center" vertical="top" wrapText="1"/>
    </xf>
    <xf numFmtId="49" fontId="2" fillId="0" borderId="66" xfId="0" applyNumberFormat="1" applyFont="1" applyFill="1" applyBorder="1" applyAlignment="1">
      <alignment horizontal="center" vertical="top" wrapText="1"/>
    </xf>
    <xf numFmtId="49" fontId="2" fillId="0" borderId="39" xfId="0" applyNumberFormat="1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/>
    </xf>
    <xf numFmtId="0" fontId="2" fillId="0" borderId="19" xfId="0" applyFont="1" applyFill="1" applyBorder="1" applyAlignment="1">
      <alignment horizontal="center" vertical="top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49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21" xfId="0" applyFont="1" applyBorder="1" applyAlignment="1">
      <alignment horizontal="justify" vertical="top" wrapText="1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>
      <alignment horizontal="center" vertical="top" wrapText="1"/>
    </xf>
    <xf numFmtId="49" fontId="2" fillId="0" borderId="7" xfId="0" applyNumberFormat="1" applyFont="1" applyFill="1" applyBorder="1" applyAlignment="1">
      <alignment horizontal="center" vertical="top" wrapText="1"/>
    </xf>
    <xf numFmtId="49" fontId="2" fillId="0" borderId="12" xfId="0" applyNumberFormat="1" applyFont="1" applyFill="1" applyBorder="1" applyAlignment="1">
      <alignment horizontal="center" vertical="top" wrapText="1"/>
    </xf>
    <xf numFmtId="49" fontId="2" fillId="0" borderId="13" xfId="0" applyNumberFormat="1" applyFont="1" applyFill="1" applyBorder="1" applyAlignment="1">
      <alignment horizontal="center" vertical="top" wrapText="1"/>
    </xf>
    <xf numFmtId="49" fontId="2" fillId="0" borderId="48" xfId="0" applyNumberFormat="1" applyFont="1" applyFill="1" applyBorder="1" applyAlignment="1">
      <alignment horizontal="center" vertical="top" wrapText="1"/>
    </xf>
    <xf numFmtId="0" fontId="2" fillId="0" borderId="36" xfId="0" applyFont="1" applyFill="1" applyBorder="1" applyAlignment="1">
      <alignment horizontal="center" vertical="top"/>
    </xf>
    <xf numFmtId="0" fontId="2" fillId="0" borderId="37" xfId="0" applyFont="1" applyFill="1" applyBorder="1" applyAlignment="1">
      <alignment horizontal="center" vertical="top"/>
    </xf>
    <xf numFmtId="0" fontId="2" fillId="0" borderId="38" xfId="0" applyFont="1" applyFill="1" applyBorder="1" applyAlignment="1">
      <alignment horizontal="center" vertical="top"/>
    </xf>
    <xf numFmtId="0" fontId="1" fillId="0" borderId="20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21" xfId="0" applyFont="1" applyBorder="1" applyAlignment="1">
      <alignment horizontal="left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49" fontId="2" fillId="0" borderId="30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0" borderId="48" xfId="0" applyNumberFormat="1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top"/>
    </xf>
    <xf numFmtId="0" fontId="2" fillId="0" borderId="20" xfId="0" applyFont="1" applyFill="1" applyBorder="1" applyAlignment="1">
      <alignment horizontal="center" vertical="top"/>
    </xf>
    <xf numFmtId="49" fontId="2" fillId="2" borderId="10" xfId="0" applyNumberFormat="1" applyFont="1" applyFill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horizontal="center" vertical="top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</cellXfs>
  <cellStyles count="3">
    <cellStyle name="Euro" xfId="1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CCFF99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zoomScaleNormal="100" workbookViewId="0">
      <selection activeCell="D1" sqref="D1:J1"/>
    </sheetView>
  </sheetViews>
  <sheetFormatPr baseColWidth="10" defaultRowHeight="12.75" x14ac:dyDescent="0.2"/>
  <cols>
    <col min="1" max="1" width="28" bestFit="1" customWidth="1"/>
    <col min="2" max="2" width="14" style="3" customWidth="1"/>
    <col min="3" max="3" width="15.7109375" customWidth="1"/>
    <col min="4" max="4" width="11.85546875" style="4" customWidth="1"/>
    <col min="5" max="5" width="9.28515625" style="4" customWidth="1"/>
    <col min="6" max="6" width="10.5703125" style="4" customWidth="1"/>
    <col min="7" max="7" width="6.140625" customWidth="1"/>
    <col min="8" max="8" width="10" customWidth="1"/>
    <col min="9" max="9" width="13.5703125" style="4" customWidth="1"/>
    <col min="10" max="10" width="15.85546875" bestFit="1" customWidth="1"/>
    <col min="12" max="12" width="12.28515625" bestFit="1" customWidth="1"/>
  </cols>
  <sheetData>
    <row r="1" spans="1:10" s="5" customFormat="1" ht="43.5" customHeight="1" thickBot="1" x14ac:dyDescent="0.25">
      <c r="A1" s="211" t="s">
        <v>70</v>
      </c>
      <c r="B1" s="212"/>
      <c r="C1" s="212"/>
      <c r="D1" s="213" t="s">
        <v>130</v>
      </c>
      <c r="E1" s="214"/>
      <c r="F1" s="214"/>
      <c r="G1" s="214"/>
      <c r="H1" s="214"/>
      <c r="I1" s="214"/>
      <c r="J1" s="215"/>
    </row>
    <row r="2" spans="1:10" s="5" customFormat="1" ht="30.75" customHeight="1" x14ac:dyDescent="0.2">
      <c r="A2" s="222" t="s">
        <v>69</v>
      </c>
      <c r="B2" s="223"/>
      <c r="C2" s="223"/>
      <c r="D2" s="186" t="s">
        <v>19</v>
      </c>
      <c r="E2" s="195" t="s">
        <v>37</v>
      </c>
      <c r="F2" s="196"/>
      <c r="G2" s="151" t="s">
        <v>20</v>
      </c>
      <c r="H2" s="216" t="s">
        <v>34</v>
      </c>
      <c r="I2" s="217"/>
      <c r="J2" s="220" t="s">
        <v>15</v>
      </c>
    </row>
    <row r="3" spans="1:10" s="5" customFormat="1" ht="37.5" customHeight="1" thickBot="1" x14ac:dyDescent="0.25">
      <c r="A3" s="224"/>
      <c r="B3" s="225"/>
      <c r="C3" s="225"/>
      <c r="D3" s="187"/>
      <c r="E3" s="152" t="s">
        <v>21</v>
      </c>
      <c r="F3" s="152" t="s">
        <v>22</v>
      </c>
      <c r="G3" s="153"/>
      <c r="H3" s="153" t="s">
        <v>21</v>
      </c>
      <c r="I3" s="152" t="s">
        <v>22</v>
      </c>
      <c r="J3" s="221"/>
    </row>
    <row r="4" spans="1:10" ht="18.75" x14ac:dyDescent="0.2">
      <c r="A4" s="188" t="s">
        <v>29</v>
      </c>
      <c r="B4" s="189"/>
      <c r="C4" s="189"/>
      <c r="D4" s="148"/>
      <c r="E4" s="149"/>
      <c r="F4" s="149"/>
      <c r="G4" s="149"/>
      <c r="H4" s="149"/>
      <c r="I4" s="149"/>
      <c r="J4" s="150"/>
    </row>
    <row r="5" spans="1:10" ht="81.75" customHeight="1" x14ac:dyDescent="0.2">
      <c r="A5" s="190" t="s">
        <v>79</v>
      </c>
      <c r="B5" s="191"/>
      <c r="C5" s="191"/>
      <c r="D5" s="93"/>
      <c r="E5" s="80"/>
      <c r="F5" s="80"/>
      <c r="G5" s="80"/>
      <c r="H5" s="80"/>
      <c r="I5" s="80"/>
      <c r="J5" s="81"/>
    </row>
    <row r="6" spans="1:10" ht="53.25" customHeight="1" x14ac:dyDescent="0.2">
      <c r="A6" s="203" t="s">
        <v>107</v>
      </c>
      <c r="B6" s="204"/>
      <c r="C6" s="204"/>
      <c r="D6" s="218" t="s">
        <v>24</v>
      </c>
      <c r="E6" s="219"/>
      <c r="F6" s="19">
        <f>+'Proteccion y control'!W10</f>
        <v>0</v>
      </c>
      <c r="G6" s="19"/>
      <c r="H6" s="19"/>
      <c r="I6" s="19">
        <f>'Proteccion y control'!V11</f>
        <v>4500</v>
      </c>
      <c r="J6" s="82">
        <f>F6+I6</f>
        <v>4500</v>
      </c>
    </row>
    <row r="7" spans="1:10" ht="53.25" customHeight="1" thickBot="1" x14ac:dyDescent="0.25">
      <c r="A7" s="197" t="s">
        <v>108</v>
      </c>
      <c r="B7" s="198"/>
      <c r="C7" s="198"/>
      <c r="D7" s="199" t="s">
        <v>24</v>
      </c>
      <c r="E7" s="200"/>
      <c r="F7" s="19">
        <f>+'Proteccion y control'!W11</f>
        <v>0</v>
      </c>
      <c r="G7" s="94"/>
      <c r="H7" s="94"/>
      <c r="I7" s="94">
        <f>'Proteccion y control'!V23</f>
        <v>6000</v>
      </c>
      <c r="J7" s="84">
        <f>F7+I7</f>
        <v>6000</v>
      </c>
    </row>
    <row r="8" spans="1:10" ht="24" customHeight="1" thickBot="1" x14ac:dyDescent="0.25">
      <c r="A8" s="179" t="s">
        <v>65</v>
      </c>
      <c r="B8" s="180"/>
      <c r="C8" s="180"/>
      <c r="D8" s="201"/>
      <c r="E8" s="201"/>
      <c r="F8" s="201"/>
      <c r="G8" s="201"/>
      <c r="H8" s="201"/>
      <c r="I8" s="202"/>
      <c r="J8" s="95">
        <f>+J7+J6</f>
        <v>10500</v>
      </c>
    </row>
    <row r="9" spans="1:10" ht="32.25" customHeight="1" x14ac:dyDescent="0.2">
      <c r="A9" s="188" t="s">
        <v>30</v>
      </c>
      <c r="B9" s="189"/>
      <c r="C9" s="189"/>
      <c r="D9" s="96"/>
      <c r="E9" s="97"/>
      <c r="F9" s="97"/>
      <c r="G9" s="97"/>
      <c r="H9" s="97"/>
      <c r="I9" s="97"/>
      <c r="J9" s="98"/>
    </row>
    <row r="10" spans="1:10" ht="83.25" customHeight="1" x14ac:dyDescent="0.2">
      <c r="A10" s="190" t="s">
        <v>80</v>
      </c>
      <c r="B10" s="191"/>
      <c r="C10" s="191"/>
      <c r="D10" s="93"/>
      <c r="E10" s="80"/>
      <c r="F10" s="80"/>
      <c r="G10" s="80"/>
      <c r="H10" s="80"/>
      <c r="I10" s="80"/>
      <c r="J10" s="81"/>
    </row>
    <row r="11" spans="1:10" ht="54.75" customHeight="1" thickBot="1" x14ac:dyDescent="0.25">
      <c r="A11" s="197" t="s">
        <v>109</v>
      </c>
      <c r="B11" s="198"/>
      <c r="C11" s="198"/>
      <c r="D11" s="184" t="s">
        <v>24</v>
      </c>
      <c r="E11" s="185"/>
      <c r="F11" s="19">
        <f>+'Proteccion y control'!W15</f>
        <v>0</v>
      </c>
      <c r="G11" s="94"/>
      <c r="H11" s="94"/>
      <c r="I11" s="94">
        <f>'Manejo de recurso'!U13</f>
        <v>7000</v>
      </c>
      <c r="J11" s="99">
        <f>F11+I11</f>
        <v>7000</v>
      </c>
    </row>
    <row r="12" spans="1:10" ht="19.5" customHeight="1" thickBot="1" x14ac:dyDescent="0.25">
      <c r="A12" s="179" t="s">
        <v>65</v>
      </c>
      <c r="B12" s="180"/>
      <c r="C12" s="180"/>
      <c r="D12" s="180"/>
      <c r="E12" s="180"/>
      <c r="F12" s="180"/>
      <c r="G12" s="180"/>
      <c r="H12" s="180"/>
      <c r="I12" s="181"/>
      <c r="J12" s="100">
        <f>J11</f>
        <v>7000</v>
      </c>
    </row>
    <row r="13" spans="1:10" ht="27" customHeight="1" thickBot="1" x14ac:dyDescent="0.25">
      <c r="A13" s="77"/>
      <c r="B13" s="77"/>
      <c r="C13" s="77"/>
      <c r="D13" s="77"/>
      <c r="E13" s="77"/>
      <c r="F13" s="77"/>
      <c r="G13" s="77"/>
      <c r="H13" s="77"/>
      <c r="I13" s="77"/>
      <c r="J13" s="166"/>
    </row>
    <row r="14" spans="1:10" ht="26.25" customHeight="1" thickBot="1" x14ac:dyDescent="0.25">
      <c r="A14" s="192" t="s">
        <v>31</v>
      </c>
      <c r="B14" s="193"/>
      <c r="C14" s="194"/>
      <c r="D14" s="170"/>
      <c r="E14" s="171"/>
      <c r="F14" s="171"/>
      <c r="G14" s="171"/>
      <c r="H14" s="171"/>
      <c r="I14" s="171"/>
      <c r="J14" s="172"/>
    </row>
    <row r="15" spans="1:10" ht="61.5" customHeight="1" x14ac:dyDescent="0.2">
      <c r="A15" s="182" t="s">
        <v>81</v>
      </c>
      <c r="B15" s="183"/>
      <c r="C15" s="183"/>
      <c r="D15" s="167"/>
      <c r="E15" s="168"/>
      <c r="F15" s="168"/>
      <c r="G15" s="168"/>
      <c r="H15" s="168"/>
      <c r="I15" s="168"/>
      <c r="J15" s="169"/>
    </row>
    <row r="16" spans="1:10" ht="24.75" customHeight="1" x14ac:dyDescent="0.2">
      <c r="A16" s="203" t="s">
        <v>125</v>
      </c>
      <c r="B16" s="204"/>
      <c r="C16" s="204"/>
      <c r="D16" s="205" t="s">
        <v>24</v>
      </c>
      <c r="E16" s="206"/>
      <c r="F16" s="19">
        <f>+'Proteccion y control'!W21</f>
        <v>0</v>
      </c>
      <c r="G16" s="19"/>
      <c r="H16" s="19"/>
      <c r="I16" s="19">
        <f>'Investigacion-Monitoreo'!U11</f>
        <v>45000</v>
      </c>
      <c r="J16" s="82">
        <f t="shared" ref="J16:J17" si="0">F16+I16</f>
        <v>45000</v>
      </c>
    </row>
    <row r="17" spans="1:12" ht="39.75" customHeight="1" thickBot="1" x14ac:dyDescent="0.25">
      <c r="A17" s="207" t="s">
        <v>126</v>
      </c>
      <c r="B17" s="208"/>
      <c r="C17" s="208"/>
      <c r="D17" s="209" t="s">
        <v>24</v>
      </c>
      <c r="E17" s="210"/>
      <c r="F17" s="83">
        <f>+'Proteccion y control'!W22</f>
        <v>0</v>
      </c>
      <c r="G17" s="137"/>
      <c r="H17" s="83"/>
      <c r="I17" s="83">
        <f>'Investigacion-Monitoreo'!U24</f>
        <v>6000</v>
      </c>
      <c r="J17" s="84">
        <f t="shared" si="0"/>
        <v>6000</v>
      </c>
    </row>
    <row r="18" spans="1:12" ht="18" customHeight="1" thickBot="1" x14ac:dyDescent="0.25">
      <c r="A18" s="179" t="s">
        <v>65</v>
      </c>
      <c r="B18" s="180"/>
      <c r="C18" s="180"/>
      <c r="D18" s="180"/>
      <c r="E18" s="180"/>
      <c r="F18" s="180"/>
      <c r="G18" s="180"/>
      <c r="H18" s="180"/>
      <c r="I18" s="181"/>
      <c r="J18" s="100">
        <f>J16+J17</f>
        <v>51000</v>
      </c>
    </row>
    <row r="19" spans="1:12" ht="54.75" customHeight="1" x14ac:dyDescent="0.2">
      <c r="A19" s="229" t="s">
        <v>68</v>
      </c>
      <c r="B19" s="230"/>
      <c r="C19" s="230"/>
      <c r="D19" s="101"/>
      <c r="E19" s="102"/>
      <c r="F19" s="102"/>
      <c r="G19" s="102"/>
      <c r="H19" s="102"/>
      <c r="I19" s="102"/>
      <c r="J19" s="103"/>
    </row>
    <row r="20" spans="1:12" ht="75" customHeight="1" x14ac:dyDescent="0.2">
      <c r="A20" s="190" t="s">
        <v>82</v>
      </c>
      <c r="B20" s="191"/>
      <c r="C20" s="191"/>
      <c r="D20" s="93"/>
      <c r="E20" s="80"/>
      <c r="F20" s="80"/>
      <c r="G20" s="80"/>
      <c r="H20" s="80"/>
      <c r="I20" s="80"/>
      <c r="J20" s="81"/>
    </row>
    <row r="21" spans="1:12" ht="39" customHeight="1" x14ac:dyDescent="0.2">
      <c r="A21" s="203" t="s">
        <v>104</v>
      </c>
      <c r="B21" s="204"/>
      <c r="C21" s="204"/>
      <c r="D21" s="205" t="s">
        <v>24</v>
      </c>
      <c r="E21" s="206"/>
      <c r="F21" s="19">
        <f>+'Proteccion y control'!W25</f>
        <v>0</v>
      </c>
      <c r="G21" s="19"/>
      <c r="H21" s="19"/>
      <c r="I21" s="19">
        <f>'Fortalecimiento-Participacion'!U11</f>
        <v>7500</v>
      </c>
      <c r="J21" s="82">
        <f>F21+I21</f>
        <v>7500</v>
      </c>
      <c r="K21" s="4"/>
      <c r="L21" s="4"/>
    </row>
    <row r="22" spans="1:12" ht="39" customHeight="1" thickBot="1" x14ac:dyDescent="0.25">
      <c r="A22" s="197" t="s">
        <v>127</v>
      </c>
      <c r="B22" s="198"/>
      <c r="C22" s="198"/>
      <c r="D22" s="184" t="s">
        <v>24</v>
      </c>
      <c r="E22" s="185"/>
      <c r="F22" s="19">
        <f>+'Proteccion y control'!W27</f>
        <v>0</v>
      </c>
      <c r="G22" s="94"/>
      <c r="H22" s="94"/>
      <c r="I22" s="94">
        <f>'Fortalecimiento-Participacion'!U24</f>
        <v>4000</v>
      </c>
      <c r="J22" s="99">
        <f>F22+I22</f>
        <v>4000</v>
      </c>
    </row>
    <row r="23" spans="1:12" ht="16.5" customHeight="1" thickBot="1" x14ac:dyDescent="0.25">
      <c r="A23" s="179" t="s">
        <v>65</v>
      </c>
      <c r="B23" s="180"/>
      <c r="C23" s="180"/>
      <c r="D23" s="180"/>
      <c r="E23" s="180"/>
      <c r="F23" s="180"/>
      <c r="G23" s="180"/>
      <c r="H23" s="180"/>
      <c r="I23" s="181"/>
      <c r="J23" s="100">
        <f>J21+J22</f>
        <v>11500</v>
      </c>
    </row>
    <row r="24" spans="1:12" ht="20.25" customHeight="1" x14ac:dyDescent="0.3">
      <c r="A24" s="231" t="s">
        <v>23</v>
      </c>
      <c r="B24" s="232"/>
      <c r="C24" s="232"/>
      <c r="D24" s="104"/>
      <c r="E24" s="105"/>
      <c r="F24" s="105"/>
      <c r="G24" s="105"/>
      <c r="H24" s="106"/>
      <c r="I24" s="107"/>
      <c r="J24" s="108"/>
    </row>
    <row r="25" spans="1:12" ht="49.5" customHeight="1" x14ac:dyDescent="0.2">
      <c r="A25" s="190" t="s">
        <v>83</v>
      </c>
      <c r="B25" s="191"/>
      <c r="C25" s="191"/>
      <c r="D25" s="93"/>
      <c r="E25" s="80"/>
      <c r="F25" s="80"/>
      <c r="G25" s="80"/>
      <c r="H25" s="80"/>
      <c r="I25" s="80"/>
      <c r="J25" s="81"/>
    </row>
    <row r="26" spans="1:12" ht="25.5" customHeight="1" x14ac:dyDescent="0.2">
      <c r="A26" s="203" t="s">
        <v>111</v>
      </c>
      <c r="B26" s="204"/>
      <c r="C26" s="204"/>
      <c r="D26" s="205" t="s">
        <v>24</v>
      </c>
      <c r="E26" s="206"/>
      <c r="F26" s="19">
        <f>+'Proteccion y control'!W31</f>
        <v>0</v>
      </c>
      <c r="G26" s="19"/>
      <c r="H26" s="19"/>
      <c r="I26" s="19">
        <f>Administracion!U11</f>
        <v>61200</v>
      </c>
      <c r="J26" s="82">
        <f>F26+I26</f>
        <v>61200</v>
      </c>
    </row>
    <row r="27" spans="1:12" ht="27" customHeight="1" thickBot="1" x14ac:dyDescent="0.25">
      <c r="A27" s="207" t="s">
        <v>113</v>
      </c>
      <c r="B27" s="208"/>
      <c r="C27" s="208"/>
      <c r="D27" s="209" t="s">
        <v>24</v>
      </c>
      <c r="E27" s="210"/>
      <c r="F27" s="83">
        <f>+'Proteccion y control'!W34</f>
        <v>0</v>
      </c>
      <c r="G27" s="83"/>
      <c r="H27" s="83"/>
      <c r="I27" s="83">
        <f>Administracion!U12</f>
        <v>54000</v>
      </c>
      <c r="J27" s="84">
        <f t="shared" ref="J27" si="1">F27+I27</f>
        <v>54000</v>
      </c>
    </row>
    <row r="28" spans="1:12" ht="27" customHeight="1" thickBot="1" x14ac:dyDescent="0.25">
      <c r="A28" s="207" t="s">
        <v>114</v>
      </c>
      <c r="B28" s="208"/>
      <c r="C28" s="208"/>
      <c r="D28" s="209" t="s">
        <v>24</v>
      </c>
      <c r="E28" s="210"/>
      <c r="F28" s="83">
        <f>+'Proteccion y control'!W35</f>
        <v>0</v>
      </c>
      <c r="G28" s="83"/>
      <c r="H28" s="83"/>
      <c r="I28" s="83">
        <v>0</v>
      </c>
      <c r="J28" s="84">
        <f t="shared" ref="J28" si="2">F28+I28</f>
        <v>0</v>
      </c>
    </row>
    <row r="29" spans="1:12" ht="17.25" customHeight="1" thickBot="1" x14ac:dyDescent="0.25">
      <c r="A29" s="179" t="s">
        <v>65</v>
      </c>
      <c r="B29" s="180"/>
      <c r="C29" s="180"/>
      <c r="D29" s="180"/>
      <c r="E29" s="180"/>
      <c r="F29" s="180"/>
      <c r="G29" s="180"/>
      <c r="H29" s="180"/>
      <c r="I29" s="181"/>
      <c r="J29" s="100">
        <f>J27+J26</f>
        <v>115200</v>
      </c>
    </row>
    <row r="30" spans="1:12" s="12" customFormat="1" ht="13.5" thickBot="1" x14ac:dyDescent="0.25">
      <c r="A30" s="173"/>
      <c r="B30" s="174"/>
      <c r="C30" s="175"/>
      <c r="D30" s="176"/>
      <c r="E30" s="176"/>
      <c r="F30" s="176"/>
      <c r="G30" s="177"/>
      <c r="H30" s="177"/>
      <c r="I30" s="176"/>
      <c r="J30" s="176"/>
    </row>
    <row r="31" spans="1:12" ht="24.75" customHeight="1" thickBot="1" x14ac:dyDescent="0.25">
      <c r="A31" s="139" t="s">
        <v>102</v>
      </c>
      <c r="B31" s="140"/>
      <c r="C31" s="140"/>
      <c r="D31" s="141"/>
      <c r="E31" s="141"/>
      <c r="F31" s="142"/>
      <c r="G31" s="143"/>
      <c r="H31" s="143"/>
      <c r="I31" s="142"/>
      <c r="J31" s="144">
        <f>+J29+J23+J18+J12+J8</f>
        <v>195200</v>
      </c>
    </row>
    <row r="32" spans="1:12" ht="18.75" customHeight="1" x14ac:dyDescent="0.2">
      <c r="A32" s="129" t="s">
        <v>32</v>
      </c>
      <c r="B32" s="130"/>
      <c r="C32" s="130"/>
      <c r="D32" s="131"/>
      <c r="E32" s="131"/>
      <c r="F32" s="131"/>
      <c r="G32" s="132"/>
      <c r="H32" s="132"/>
      <c r="I32" s="131"/>
      <c r="J32" s="133"/>
    </row>
    <row r="33" spans="1:11" ht="18.75" customHeight="1" x14ac:dyDescent="0.2">
      <c r="A33" s="122" t="s">
        <v>38</v>
      </c>
      <c r="B33" s="2"/>
      <c r="C33" s="2"/>
      <c r="D33" s="1"/>
      <c r="E33" s="1"/>
      <c r="F33" s="34">
        <v>0</v>
      </c>
      <c r="G33" s="34"/>
      <c r="H33" s="34"/>
      <c r="I33" s="34">
        <v>0</v>
      </c>
      <c r="J33" s="123">
        <v>0</v>
      </c>
    </row>
    <row r="34" spans="1:11" ht="18.75" customHeight="1" thickBot="1" x14ac:dyDescent="0.25">
      <c r="A34" s="124" t="s">
        <v>34</v>
      </c>
      <c r="B34" s="125"/>
      <c r="C34" s="125"/>
      <c r="D34" s="126"/>
      <c r="E34" s="126"/>
      <c r="F34" s="126"/>
      <c r="G34" s="127"/>
      <c r="H34" s="127"/>
      <c r="I34" s="138">
        <f>J31</f>
        <v>195200</v>
      </c>
      <c r="J34" s="128"/>
      <c r="K34" s="4"/>
    </row>
    <row r="35" spans="1:11" ht="24" customHeight="1" thickBot="1" x14ac:dyDescent="0.25">
      <c r="A35" s="139" t="s">
        <v>102</v>
      </c>
      <c r="B35" s="140"/>
      <c r="C35" s="140"/>
      <c r="D35" s="141"/>
      <c r="E35" s="141"/>
      <c r="F35" s="141"/>
      <c r="G35" s="145"/>
      <c r="H35" s="145"/>
      <c r="I35" s="146">
        <f>SUM(I32:I34)</f>
        <v>195200</v>
      </c>
      <c r="J35" s="147"/>
    </row>
    <row r="37" spans="1:11" ht="9.75" customHeight="1" thickBot="1" x14ac:dyDescent="0.25">
      <c r="J37" s="4"/>
    </row>
    <row r="38" spans="1:11" ht="33.75" customHeight="1" thickBot="1" x14ac:dyDescent="0.25">
      <c r="A38" s="226" t="s">
        <v>103</v>
      </c>
      <c r="B38" s="227"/>
      <c r="C38" s="227"/>
      <c r="D38" s="227"/>
      <c r="E38" s="227"/>
      <c r="F38" s="227"/>
      <c r="G38" s="227"/>
      <c r="H38" s="227"/>
      <c r="I38" s="228"/>
      <c r="J38" s="178">
        <f>I35</f>
        <v>195200</v>
      </c>
    </row>
  </sheetData>
  <mergeCells count="43">
    <mergeCell ref="A38:I38"/>
    <mergeCell ref="A19:C19"/>
    <mergeCell ref="A23:I23"/>
    <mergeCell ref="A22:C22"/>
    <mergeCell ref="A20:C20"/>
    <mergeCell ref="A27:C27"/>
    <mergeCell ref="D27:E27"/>
    <mergeCell ref="A21:C21"/>
    <mergeCell ref="D21:E21"/>
    <mergeCell ref="A29:I29"/>
    <mergeCell ref="A24:C24"/>
    <mergeCell ref="A25:C25"/>
    <mergeCell ref="A26:C26"/>
    <mergeCell ref="D26:E26"/>
    <mergeCell ref="A28:C28"/>
    <mergeCell ref="D28:E28"/>
    <mergeCell ref="A11:C11"/>
    <mergeCell ref="D11:E11"/>
    <mergeCell ref="A1:C1"/>
    <mergeCell ref="D1:J1"/>
    <mergeCell ref="H2:I2"/>
    <mergeCell ref="A6:C6"/>
    <mergeCell ref="D6:E6"/>
    <mergeCell ref="A4:C4"/>
    <mergeCell ref="A5:C5"/>
    <mergeCell ref="J2:J3"/>
    <mergeCell ref="A2:C3"/>
    <mergeCell ref="A12:I12"/>
    <mergeCell ref="A15:C15"/>
    <mergeCell ref="D22:E22"/>
    <mergeCell ref="D2:D3"/>
    <mergeCell ref="A9:C9"/>
    <mergeCell ref="A10:C10"/>
    <mergeCell ref="A14:C14"/>
    <mergeCell ref="E2:F2"/>
    <mergeCell ref="A7:C7"/>
    <mergeCell ref="D7:E7"/>
    <mergeCell ref="A8:I8"/>
    <mergeCell ref="A18:I18"/>
    <mergeCell ref="A16:C16"/>
    <mergeCell ref="D16:E16"/>
    <mergeCell ref="A17:C17"/>
    <mergeCell ref="D17:E17"/>
  </mergeCells>
  <phoneticPr fontId="0" type="noConversion"/>
  <printOptions horizontalCentered="1"/>
  <pageMargins left="0.39370078740157483" right="0.39370078740157483" top="0.59055118110236227" bottom="0.59055118110236227" header="0" footer="0"/>
  <pageSetup scale="95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zoomScale="89" zoomScaleNormal="89" workbookViewId="0">
      <selection activeCell="E10" sqref="E10"/>
    </sheetView>
  </sheetViews>
  <sheetFormatPr baseColWidth="10" defaultRowHeight="12.75" x14ac:dyDescent="0.2"/>
  <cols>
    <col min="1" max="1" width="2.42578125" style="7" customWidth="1"/>
    <col min="2" max="2" width="5.85546875" style="7" customWidth="1"/>
    <col min="3" max="3" width="19.5703125" style="7" customWidth="1"/>
    <col min="4" max="4" width="12.42578125" style="7" customWidth="1"/>
    <col min="5" max="5" width="28" style="7" customWidth="1"/>
    <col min="6" max="6" width="2.28515625" style="7" bestFit="1" customWidth="1"/>
    <col min="7" max="7" width="2.140625" style="7" bestFit="1" customWidth="1"/>
    <col min="8" max="8" width="2.5703125" style="7" bestFit="1" customWidth="1"/>
    <col min="9" max="9" width="2.28515625" style="7" bestFit="1" customWidth="1"/>
    <col min="10" max="10" width="2.5703125" style="7" bestFit="1" customWidth="1"/>
    <col min="11" max="12" width="2.42578125" style="7" customWidth="1"/>
    <col min="13" max="14" width="2.28515625" style="7" bestFit="1" customWidth="1"/>
    <col min="15" max="15" width="2.42578125" style="7" bestFit="1" customWidth="1"/>
    <col min="16" max="17" width="2.28515625" style="7" bestFit="1" customWidth="1"/>
    <col min="18" max="18" width="15.28515625" style="7" customWidth="1"/>
    <col min="19" max="19" width="15.85546875" style="7" customWidth="1"/>
    <col min="20" max="20" width="13.42578125" style="7" customWidth="1"/>
    <col min="21" max="21" width="13.28515625" style="7" customWidth="1"/>
    <col min="22" max="22" width="13.5703125" style="7" customWidth="1"/>
    <col min="23" max="23" width="11.7109375" style="7" bestFit="1" customWidth="1"/>
    <col min="24" max="16384" width="11.42578125" style="7"/>
  </cols>
  <sheetData>
    <row r="1" spans="2:23" s="6" customFormat="1" ht="16.5" customHeight="1" x14ac:dyDescent="0.2">
      <c r="B1" s="233" t="s">
        <v>33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5"/>
    </row>
    <row r="2" spans="2:23" s="6" customFormat="1" ht="16.5" customHeight="1" x14ac:dyDescent="0.2">
      <c r="B2" s="236" t="s">
        <v>105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8"/>
    </row>
    <row r="3" spans="2:23" s="6" customFormat="1" ht="16.5" customHeight="1" thickBot="1" x14ac:dyDescent="0.25">
      <c r="B3" s="239" t="s">
        <v>70</v>
      </c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1"/>
    </row>
    <row r="4" spans="2:23" ht="18" customHeight="1" x14ac:dyDescent="0.2">
      <c r="B4" s="251" t="s">
        <v>47</v>
      </c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3"/>
    </row>
    <row r="5" spans="2:23" ht="18" customHeight="1" x14ac:dyDescent="0.2">
      <c r="B5" s="251" t="s">
        <v>25</v>
      </c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3"/>
    </row>
    <row r="6" spans="2:23" ht="18" customHeight="1" x14ac:dyDescent="0.2">
      <c r="B6" s="251" t="s">
        <v>71</v>
      </c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3"/>
    </row>
    <row r="7" spans="2:23" ht="18" customHeight="1" thickBot="1" x14ac:dyDescent="0.25">
      <c r="B7" s="251" t="s">
        <v>86</v>
      </c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3"/>
    </row>
    <row r="8" spans="2:23" s="10" customFormat="1" ht="13.5" thickBot="1" x14ac:dyDescent="0.25">
      <c r="B8" s="244" t="s">
        <v>16</v>
      </c>
      <c r="C8" s="246" t="s">
        <v>106</v>
      </c>
      <c r="D8" s="246" t="s">
        <v>48</v>
      </c>
      <c r="E8" s="246" t="s">
        <v>2</v>
      </c>
      <c r="F8" s="249" t="s">
        <v>17</v>
      </c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79" t="s">
        <v>76</v>
      </c>
      <c r="S8" s="254" t="s">
        <v>13</v>
      </c>
      <c r="T8" s="242" t="s">
        <v>14</v>
      </c>
      <c r="U8" s="242"/>
      <c r="V8" s="243"/>
    </row>
    <row r="9" spans="2:23" s="11" customFormat="1" ht="27.75" customHeight="1" thickBot="1" x14ac:dyDescent="0.25">
      <c r="B9" s="245"/>
      <c r="C9" s="247"/>
      <c r="D9" s="248"/>
      <c r="E9" s="248"/>
      <c r="F9" s="21" t="s">
        <v>3</v>
      </c>
      <c r="G9" s="21" t="s">
        <v>4</v>
      </c>
      <c r="H9" s="21" t="s">
        <v>5</v>
      </c>
      <c r="I9" s="21" t="s">
        <v>6</v>
      </c>
      <c r="J9" s="21" t="s">
        <v>5</v>
      </c>
      <c r="K9" s="21" t="s">
        <v>7</v>
      </c>
      <c r="L9" s="21" t="s">
        <v>7</v>
      </c>
      <c r="M9" s="21" t="s">
        <v>6</v>
      </c>
      <c r="N9" s="21" t="s">
        <v>8</v>
      </c>
      <c r="O9" s="21" t="s">
        <v>9</v>
      </c>
      <c r="P9" s="21" t="s">
        <v>10</v>
      </c>
      <c r="Q9" s="114" t="s">
        <v>11</v>
      </c>
      <c r="R9" s="280"/>
      <c r="S9" s="255"/>
      <c r="T9" s="115" t="s">
        <v>49</v>
      </c>
      <c r="U9" s="73" t="s">
        <v>18</v>
      </c>
      <c r="V9" s="74" t="s">
        <v>15</v>
      </c>
    </row>
    <row r="10" spans="2:23" ht="123.75" customHeight="1" thickBot="1" x14ac:dyDescent="0.25">
      <c r="B10" s="52">
        <v>1</v>
      </c>
      <c r="C10" s="30" t="s">
        <v>97</v>
      </c>
      <c r="D10" s="30" t="s">
        <v>85</v>
      </c>
      <c r="E10" s="30" t="s">
        <v>84</v>
      </c>
      <c r="F10" s="30"/>
      <c r="G10" s="30" t="s">
        <v>39</v>
      </c>
      <c r="H10" s="30" t="s">
        <v>39</v>
      </c>
      <c r="I10" s="30" t="s">
        <v>39</v>
      </c>
      <c r="J10" s="30" t="s">
        <v>39</v>
      </c>
      <c r="K10" s="30" t="s">
        <v>39</v>
      </c>
      <c r="L10" s="30"/>
      <c r="M10" s="30"/>
      <c r="N10" s="30"/>
      <c r="O10" s="30"/>
      <c r="P10" s="30"/>
      <c r="Q10" s="51"/>
      <c r="R10" s="52" t="s">
        <v>73</v>
      </c>
      <c r="S10" s="158" t="s">
        <v>42</v>
      </c>
      <c r="T10" s="159"/>
      <c r="U10" s="47">
        <v>4500</v>
      </c>
      <c r="V10" s="49">
        <f>+U10</f>
        <v>4500</v>
      </c>
    </row>
    <row r="11" spans="2:23" ht="18" customHeight="1" thickBot="1" x14ac:dyDescent="0.25">
      <c r="B11" s="281" t="s">
        <v>66</v>
      </c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282"/>
      <c r="V11" s="43">
        <f>SUM(V10:V10)</f>
        <v>4500</v>
      </c>
      <c r="W11" s="25"/>
    </row>
    <row r="12" spans="2:23" ht="36.75" customHeight="1" thickBot="1" x14ac:dyDescent="0.25"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0"/>
    </row>
    <row r="13" spans="2:23" s="6" customFormat="1" ht="21" customHeight="1" x14ac:dyDescent="0.2">
      <c r="B13" s="233" t="s">
        <v>33</v>
      </c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34"/>
      <c r="V13" s="235"/>
    </row>
    <row r="14" spans="2:23" s="6" customFormat="1" ht="21" customHeight="1" x14ac:dyDescent="0.2">
      <c r="B14" s="236" t="s">
        <v>105</v>
      </c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8"/>
    </row>
    <row r="15" spans="2:23" s="6" customFormat="1" ht="21" customHeight="1" thickBot="1" x14ac:dyDescent="0.25">
      <c r="B15" s="239" t="s">
        <v>70</v>
      </c>
      <c r="C15" s="240"/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1"/>
    </row>
    <row r="16" spans="2:23" ht="21" customHeight="1" x14ac:dyDescent="0.2">
      <c r="B16" s="283" t="s">
        <v>50</v>
      </c>
      <c r="C16" s="284"/>
      <c r="D16" s="284"/>
      <c r="E16" s="284"/>
      <c r="F16" s="284"/>
      <c r="G16" s="284"/>
      <c r="H16" s="284"/>
      <c r="I16" s="284"/>
      <c r="J16" s="284"/>
      <c r="K16" s="284"/>
      <c r="L16" s="284"/>
      <c r="M16" s="284"/>
      <c r="N16" s="284"/>
      <c r="O16" s="284"/>
      <c r="P16" s="284"/>
      <c r="Q16" s="284"/>
      <c r="R16" s="284"/>
      <c r="S16" s="284"/>
      <c r="T16" s="284"/>
      <c r="U16" s="284"/>
      <c r="V16" s="285"/>
    </row>
    <row r="17" spans="1:23" ht="21" customHeight="1" x14ac:dyDescent="0.2">
      <c r="B17" s="283" t="s">
        <v>25</v>
      </c>
      <c r="C17" s="284"/>
      <c r="D17" s="284"/>
      <c r="E17" s="284"/>
      <c r="F17" s="284"/>
      <c r="G17" s="284"/>
      <c r="H17" s="284"/>
      <c r="I17" s="284"/>
      <c r="J17" s="284"/>
      <c r="K17" s="284"/>
      <c r="L17" s="284"/>
      <c r="M17" s="284"/>
      <c r="N17" s="284"/>
      <c r="O17" s="284"/>
      <c r="P17" s="284"/>
      <c r="Q17" s="284"/>
      <c r="R17" s="284"/>
      <c r="S17" s="284"/>
      <c r="T17" s="284"/>
      <c r="U17" s="284"/>
      <c r="V17" s="285"/>
    </row>
    <row r="18" spans="1:23" ht="21" customHeight="1" x14ac:dyDescent="0.2">
      <c r="B18" s="283" t="s">
        <v>72</v>
      </c>
      <c r="C18" s="284"/>
      <c r="D18" s="284"/>
      <c r="E18" s="284"/>
      <c r="F18" s="284"/>
      <c r="G18" s="284"/>
      <c r="H18" s="284"/>
      <c r="I18" s="284"/>
      <c r="J18" s="284"/>
      <c r="K18" s="284"/>
      <c r="L18" s="284"/>
      <c r="M18" s="284"/>
      <c r="N18" s="284"/>
      <c r="O18" s="284"/>
      <c r="P18" s="284"/>
      <c r="Q18" s="284"/>
      <c r="R18" s="284"/>
      <c r="S18" s="284"/>
      <c r="T18" s="284"/>
      <c r="U18" s="284"/>
      <c r="V18" s="285"/>
    </row>
    <row r="19" spans="1:23" ht="21" customHeight="1" thickBot="1" x14ac:dyDescent="0.25">
      <c r="B19" s="256" t="s">
        <v>87</v>
      </c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8"/>
    </row>
    <row r="20" spans="1:23" s="9" customFormat="1" ht="13.5" customHeight="1" thickBot="1" x14ac:dyDescent="0.25">
      <c r="B20" s="273" t="s">
        <v>16</v>
      </c>
      <c r="C20" s="246" t="s">
        <v>106</v>
      </c>
      <c r="D20" s="274" t="s">
        <v>48</v>
      </c>
      <c r="E20" s="276" t="s">
        <v>2</v>
      </c>
      <c r="F20" s="263" t="s">
        <v>17</v>
      </c>
      <c r="G20" s="264"/>
      <c r="H20" s="264"/>
      <c r="I20" s="264"/>
      <c r="J20" s="264"/>
      <c r="K20" s="264"/>
      <c r="L20" s="264"/>
      <c r="M20" s="264"/>
      <c r="N20" s="264"/>
      <c r="O20" s="264"/>
      <c r="P20" s="264"/>
      <c r="Q20" s="265"/>
      <c r="R20" s="266" t="s">
        <v>12</v>
      </c>
      <c r="S20" s="268" t="s">
        <v>13</v>
      </c>
      <c r="T20" s="270" t="s">
        <v>14</v>
      </c>
      <c r="U20" s="271"/>
      <c r="V20" s="272"/>
    </row>
    <row r="21" spans="1:23" ht="13.5" customHeight="1" thickBot="1" x14ac:dyDescent="0.25">
      <c r="B21" s="267"/>
      <c r="C21" s="247"/>
      <c r="D21" s="275"/>
      <c r="E21" s="277"/>
      <c r="F21" s="119" t="s">
        <v>3</v>
      </c>
      <c r="G21" s="15" t="s">
        <v>4</v>
      </c>
      <c r="H21" s="15" t="s">
        <v>5</v>
      </c>
      <c r="I21" s="15" t="s">
        <v>6</v>
      </c>
      <c r="J21" s="15" t="s">
        <v>5</v>
      </c>
      <c r="K21" s="15" t="s">
        <v>7</v>
      </c>
      <c r="L21" s="15" t="s">
        <v>7</v>
      </c>
      <c r="M21" s="15" t="s">
        <v>6</v>
      </c>
      <c r="N21" s="15" t="s">
        <v>8</v>
      </c>
      <c r="O21" s="15" t="s">
        <v>9</v>
      </c>
      <c r="P21" s="15" t="s">
        <v>10</v>
      </c>
      <c r="Q21" s="120" t="s">
        <v>11</v>
      </c>
      <c r="R21" s="267"/>
      <c r="S21" s="269"/>
      <c r="T21" s="35" t="s">
        <v>51</v>
      </c>
      <c r="U21" s="60" t="s">
        <v>18</v>
      </c>
      <c r="V21" s="36" t="s">
        <v>15</v>
      </c>
    </row>
    <row r="22" spans="1:23" ht="85.5" customHeight="1" thickBot="1" x14ac:dyDescent="0.25">
      <c r="B22" s="155">
        <v>1</v>
      </c>
      <c r="C22" s="154" t="s">
        <v>89</v>
      </c>
      <c r="D22" s="156" t="s">
        <v>85</v>
      </c>
      <c r="E22" s="67" t="s">
        <v>88</v>
      </c>
      <c r="F22" s="116" t="s">
        <v>39</v>
      </c>
      <c r="G22" s="113" t="s">
        <v>39</v>
      </c>
      <c r="H22" s="113" t="s">
        <v>39</v>
      </c>
      <c r="I22" s="113" t="s">
        <v>39</v>
      </c>
      <c r="J22" s="113" t="s">
        <v>39</v>
      </c>
      <c r="K22" s="113" t="s">
        <v>39</v>
      </c>
      <c r="L22" s="113" t="s">
        <v>39</v>
      </c>
      <c r="M22" s="113" t="s">
        <v>39</v>
      </c>
      <c r="N22" s="113" t="s">
        <v>39</v>
      </c>
      <c r="O22" s="113" t="s">
        <v>39</v>
      </c>
      <c r="P22" s="113" t="s">
        <v>39</v>
      </c>
      <c r="Q22" s="117" t="s">
        <v>39</v>
      </c>
      <c r="R22" s="116" t="s">
        <v>74</v>
      </c>
      <c r="S22" s="117" t="s">
        <v>43</v>
      </c>
      <c r="T22" s="70"/>
      <c r="U22" s="71">
        <f>500*12</f>
        <v>6000</v>
      </c>
      <c r="V22" s="72">
        <f>+U22</f>
        <v>6000</v>
      </c>
    </row>
    <row r="23" spans="1:23" s="14" customFormat="1" ht="13.5" thickBot="1" x14ac:dyDescent="0.25">
      <c r="B23" s="259" t="s">
        <v>66</v>
      </c>
      <c r="C23" s="260"/>
      <c r="D23" s="260"/>
      <c r="E23" s="260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  <c r="V23" s="50">
        <f>SUM(V22:V22)</f>
        <v>6000</v>
      </c>
    </row>
    <row r="24" spans="1:23" s="8" customFormat="1" ht="13.5" thickBot="1" x14ac:dyDescent="0.25">
      <c r="A24" s="14"/>
    </row>
    <row r="25" spans="1:23" s="8" customFormat="1" ht="21" customHeight="1" thickBot="1" x14ac:dyDescent="0.25">
      <c r="A25" s="14"/>
      <c r="S25" s="261" t="s">
        <v>67</v>
      </c>
      <c r="T25" s="262"/>
      <c r="U25" s="262"/>
      <c r="V25" s="78">
        <f>V11+V23</f>
        <v>10500</v>
      </c>
      <c r="W25" s="33"/>
    </row>
    <row r="26" spans="1:23" s="8" customFormat="1" x14ac:dyDescent="0.2">
      <c r="A26" s="14"/>
    </row>
    <row r="27" spans="1:23" s="8" customFormat="1" x14ac:dyDescent="0.2">
      <c r="A27" s="14"/>
    </row>
    <row r="28" spans="1:23" s="8" customFormat="1" x14ac:dyDescent="0.2">
      <c r="A28" s="14"/>
    </row>
    <row r="29" spans="1:23" s="8" customFormat="1" x14ac:dyDescent="0.2">
      <c r="A29" s="14"/>
    </row>
    <row r="30" spans="1:23" s="8" customFormat="1" x14ac:dyDescent="0.2">
      <c r="A30" s="14"/>
    </row>
  </sheetData>
  <mergeCells count="34">
    <mergeCell ref="B12:V12"/>
    <mergeCell ref="R8:R9"/>
    <mergeCell ref="B11:U11"/>
    <mergeCell ref="B18:V18"/>
    <mergeCell ref="B15:V15"/>
    <mergeCell ref="B16:V16"/>
    <mergeCell ref="B17:V17"/>
    <mergeCell ref="B13:V13"/>
    <mergeCell ref="B14:V14"/>
    <mergeCell ref="B19:V19"/>
    <mergeCell ref="C20:C21"/>
    <mergeCell ref="B23:U23"/>
    <mergeCell ref="S25:U25"/>
    <mergeCell ref="F20:Q20"/>
    <mergeCell ref="R20:R21"/>
    <mergeCell ref="S20:S21"/>
    <mergeCell ref="T20:V20"/>
    <mergeCell ref="B20:B21"/>
    <mergeCell ref="D20:D21"/>
    <mergeCell ref="E20:E21"/>
    <mergeCell ref="B1:V1"/>
    <mergeCell ref="B2:V2"/>
    <mergeCell ref="B3:V3"/>
    <mergeCell ref="T8:V8"/>
    <mergeCell ref="B8:B9"/>
    <mergeCell ref="C8:C9"/>
    <mergeCell ref="D8:D9"/>
    <mergeCell ref="E8:E9"/>
    <mergeCell ref="F8:Q8"/>
    <mergeCell ref="B4:V4"/>
    <mergeCell ref="B5:V5"/>
    <mergeCell ref="B6:V6"/>
    <mergeCell ref="B7:V7"/>
    <mergeCell ref="S8:S9"/>
  </mergeCells>
  <phoneticPr fontId="0" type="noConversion"/>
  <printOptions horizontalCentered="1"/>
  <pageMargins left="0.39370078740157483" right="0.39370078740157483" top="0.59055118110236227" bottom="0.59055118110236227" header="0" footer="0"/>
  <pageSetup scale="75" orientation="landscape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zoomScale="89" zoomScaleNormal="89" workbookViewId="0">
      <selection activeCell="A7" sqref="A7:U7"/>
    </sheetView>
  </sheetViews>
  <sheetFormatPr baseColWidth="10" defaultRowHeight="12.75" x14ac:dyDescent="0.2"/>
  <cols>
    <col min="2" max="2" width="16.28515625" customWidth="1"/>
    <col min="3" max="3" width="15" customWidth="1"/>
    <col min="4" max="4" width="19.28515625" customWidth="1"/>
    <col min="5" max="16" width="2.85546875" customWidth="1"/>
    <col min="17" max="17" width="13.5703125" customWidth="1"/>
    <col min="18" max="18" width="17.28515625" customWidth="1"/>
    <col min="19" max="19" width="10" customWidth="1"/>
    <col min="20" max="20" width="11" customWidth="1"/>
    <col min="21" max="21" width="15.140625" customWidth="1"/>
  </cols>
  <sheetData>
    <row r="1" spans="1:21" ht="27.75" customHeight="1" x14ac:dyDescent="0.2">
      <c r="A1" s="233" t="s">
        <v>33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5"/>
    </row>
    <row r="2" spans="1:21" ht="27.75" customHeight="1" x14ac:dyDescent="0.2">
      <c r="A2" s="236" t="s">
        <v>105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8"/>
    </row>
    <row r="3" spans="1:21" ht="27.75" customHeight="1" thickBot="1" x14ac:dyDescent="0.25">
      <c r="A3" s="239" t="s">
        <v>70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1"/>
    </row>
    <row r="4" spans="1:21" ht="11.25" customHeight="1" x14ac:dyDescent="0.2">
      <c r="A4" s="304"/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6"/>
    </row>
    <row r="5" spans="1:21" ht="25.5" customHeight="1" x14ac:dyDescent="0.2">
      <c r="A5" s="283" t="s">
        <v>53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5"/>
    </row>
    <row r="6" spans="1:21" ht="25.5" customHeight="1" x14ac:dyDescent="0.2">
      <c r="A6" s="283" t="s">
        <v>26</v>
      </c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5"/>
    </row>
    <row r="7" spans="1:21" ht="25.5" customHeight="1" x14ac:dyDescent="0.2">
      <c r="A7" s="283" t="s">
        <v>128</v>
      </c>
      <c r="B7" s="284"/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5"/>
    </row>
    <row r="8" spans="1:21" ht="30" customHeight="1" x14ac:dyDescent="0.2">
      <c r="A8" s="256" t="s">
        <v>61</v>
      </c>
      <c r="B8" s="257"/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8"/>
    </row>
    <row r="9" spans="1:21" ht="13.5" thickBot="1" x14ac:dyDescent="0.25">
      <c r="A9" s="286"/>
      <c r="B9" s="287"/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8"/>
    </row>
    <row r="10" spans="1:21" ht="15.75" customHeight="1" thickBot="1" x14ac:dyDescent="0.25">
      <c r="A10" s="289" t="s">
        <v>16</v>
      </c>
      <c r="B10" s="246" t="s">
        <v>106</v>
      </c>
      <c r="C10" s="291" t="s">
        <v>48</v>
      </c>
      <c r="D10" s="293" t="s">
        <v>2</v>
      </c>
      <c r="E10" s="295" t="s">
        <v>17</v>
      </c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7"/>
      <c r="Q10" s="298" t="s">
        <v>12</v>
      </c>
      <c r="R10" s="300" t="s">
        <v>13</v>
      </c>
      <c r="S10" s="302" t="s">
        <v>14</v>
      </c>
      <c r="T10" s="302"/>
      <c r="U10" s="303"/>
    </row>
    <row r="11" spans="1:21" ht="15.75" customHeight="1" thickBot="1" x14ac:dyDescent="0.25">
      <c r="A11" s="290"/>
      <c r="B11" s="247"/>
      <c r="C11" s="292"/>
      <c r="D11" s="294"/>
      <c r="E11" s="162" t="s">
        <v>3</v>
      </c>
      <c r="F11" s="163" t="s">
        <v>4</v>
      </c>
      <c r="G11" s="163" t="s">
        <v>5</v>
      </c>
      <c r="H11" s="163" t="s">
        <v>6</v>
      </c>
      <c r="I11" s="163" t="s">
        <v>5</v>
      </c>
      <c r="J11" s="163" t="s">
        <v>7</v>
      </c>
      <c r="K11" s="163" t="s">
        <v>7</v>
      </c>
      <c r="L11" s="163" t="s">
        <v>6</v>
      </c>
      <c r="M11" s="163" t="s">
        <v>8</v>
      </c>
      <c r="N11" s="163" t="s">
        <v>9</v>
      </c>
      <c r="O11" s="163" t="s">
        <v>10</v>
      </c>
      <c r="P11" s="164" t="s">
        <v>11</v>
      </c>
      <c r="Q11" s="299"/>
      <c r="R11" s="301"/>
      <c r="S11" s="160" t="s">
        <v>51</v>
      </c>
      <c r="T11" s="161" t="s">
        <v>18</v>
      </c>
      <c r="U11" s="48" t="s">
        <v>15</v>
      </c>
    </row>
    <row r="12" spans="1:21" ht="201" customHeight="1" thickBot="1" x14ac:dyDescent="0.25">
      <c r="A12" s="155">
        <v>1</v>
      </c>
      <c r="B12" s="154" t="s">
        <v>90</v>
      </c>
      <c r="C12" s="156" t="s">
        <v>44</v>
      </c>
      <c r="D12" s="67" t="s">
        <v>60</v>
      </c>
      <c r="E12" s="116"/>
      <c r="F12" s="113" t="s">
        <v>39</v>
      </c>
      <c r="G12" s="113" t="s">
        <v>39</v>
      </c>
      <c r="H12" s="113" t="s">
        <v>39</v>
      </c>
      <c r="I12" s="113" t="s">
        <v>39</v>
      </c>
      <c r="J12" s="113" t="s">
        <v>39</v>
      </c>
      <c r="K12" s="113" t="s">
        <v>39</v>
      </c>
      <c r="L12" s="113" t="s">
        <v>39</v>
      </c>
      <c r="M12" s="113" t="s">
        <v>39</v>
      </c>
      <c r="N12" s="113"/>
      <c r="O12" s="113"/>
      <c r="P12" s="117"/>
      <c r="Q12" s="116" t="s">
        <v>75</v>
      </c>
      <c r="R12" s="117" t="s">
        <v>62</v>
      </c>
      <c r="S12" s="118"/>
      <c r="T12" s="56">
        <v>7000</v>
      </c>
      <c r="U12" s="57">
        <f>T12</f>
        <v>7000</v>
      </c>
    </row>
    <row r="13" spans="1:21" ht="20.25" customHeight="1" thickBot="1" x14ac:dyDescent="0.25">
      <c r="A13" s="259" t="s">
        <v>66</v>
      </c>
      <c r="B13" s="260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50">
        <f>SUM(U12:U12)</f>
        <v>7000</v>
      </c>
    </row>
    <row r="14" spans="1:21" ht="13.5" thickBot="1" x14ac:dyDescent="0.25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55"/>
    </row>
    <row r="15" spans="1:21" ht="23.25" customHeight="1" thickBo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261" t="s">
        <v>67</v>
      </c>
      <c r="S15" s="262"/>
      <c r="T15" s="262"/>
      <c r="U15" s="68">
        <f>U13</f>
        <v>7000</v>
      </c>
    </row>
  </sheetData>
  <mergeCells count="19">
    <mergeCell ref="A6:U6"/>
    <mergeCell ref="A1:U1"/>
    <mergeCell ref="A2:U2"/>
    <mergeCell ref="A3:U3"/>
    <mergeCell ref="A4:U4"/>
    <mergeCell ref="A5:U5"/>
    <mergeCell ref="R15:T15"/>
    <mergeCell ref="A7:U7"/>
    <mergeCell ref="A8:U8"/>
    <mergeCell ref="A9:U9"/>
    <mergeCell ref="A10:A11"/>
    <mergeCell ref="B10:B11"/>
    <mergeCell ref="C10:C11"/>
    <mergeCell ref="D10:D11"/>
    <mergeCell ref="E10:P10"/>
    <mergeCell ref="Q10:Q11"/>
    <mergeCell ref="R10:R11"/>
    <mergeCell ref="S10:U10"/>
    <mergeCell ref="A13:T13"/>
  </mergeCells>
  <printOptions horizontalCentered="1"/>
  <pageMargins left="0.39370078740157483" right="0.59055118110236227" top="0.59055118110236227" bottom="0.59055118110236227" header="0.31496062992125984" footer="0.31496062992125984"/>
  <pageSetup scale="75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zoomScale="87" zoomScaleNormal="87" workbookViewId="0">
      <selection activeCell="A6" sqref="A6:U6"/>
    </sheetView>
  </sheetViews>
  <sheetFormatPr baseColWidth="10" defaultRowHeight="12.75" x14ac:dyDescent="0.2"/>
  <cols>
    <col min="1" max="1" width="4.7109375" customWidth="1"/>
    <col min="2" max="2" width="18.5703125" customWidth="1"/>
    <col min="3" max="3" width="15.140625" customWidth="1"/>
    <col min="4" max="4" width="14.42578125" customWidth="1"/>
    <col min="5" max="16" width="2.7109375" customWidth="1"/>
    <col min="17" max="17" width="13.7109375" customWidth="1"/>
    <col min="18" max="18" width="14.7109375" customWidth="1"/>
    <col min="19" max="19" width="8.5703125" customWidth="1"/>
    <col min="20" max="20" width="12" customWidth="1"/>
    <col min="21" max="21" width="13" customWidth="1"/>
  </cols>
  <sheetData>
    <row r="1" spans="1:21" ht="8.25" customHeight="1" thickBot="1" x14ac:dyDescent="0.25"/>
    <row r="2" spans="1:21" ht="15.75" customHeight="1" x14ac:dyDescent="0.2">
      <c r="A2" s="233" t="s">
        <v>33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5"/>
    </row>
    <row r="3" spans="1:21" ht="15.75" customHeight="1" x14ac:dyDescent="0.2">
      <c r="A3" s="236" t="s">
        <v>105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8"/>
    </row>
    <row r="4" spans="1:21" ht="15.75" customHeight="1" thickBot="1" x14ac:dyDescent="0.25">
      <c r="A4" s="239" t="s">
        <v>70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1"/>
    </row>
    <row r="5" spans="1:21" ht="13.5" customHeight="1" x14ac:dyDescent="0.2">
      <c r="A5" s="251" t="s">
        <v>54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3"/>
    </row>
    <row r="6" spans="1:21" ht="13.5" customHeight="1" x14ac:dyDescent="0.2">
      <c r="A6" s="251" t="s">
        <v>45</v>
      </c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3"/>
    </row>
    <row r="7" spans="1:21" ht="13.5" customHeight="1" x14ac:dyDescent="0.2">
      <c r="A7" s="251" t="s">
        <v>35</v>
      </c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3"/>
    </row>
    <row r="8" spans="1:21" ht="29.25" customHeight="1" thickBot="1" x14ac:dyDescent="0.25">
      <c r="A8" s="322" t="s">
        <v>93</v>
      </c>
      <c r="B8" s="323"/>
      <c r="C8" s="323"/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  <c r="U8" s="324"/>
    </row>
    <row r="9" spans="1:21" ht="13.5" customHeight="1" thickBot="1" x14ac:dyDescent="0.25">
      <c r="A9" s="273" t="s">
        <v>16</v>
      </c>
      <c r="B9" s="246" t="s">
        <v>106</v>
      </c>
      <c r="C9" s="274" t="s">
        <v>48</v>
      </c>
      <c r="D9" s="274" t="s">
        <v>2</v>
      </c>
      <c r="E9" s="313" t="s">
        <v>17</v>
      </c>
      <c r="F9" s="314"/>
      <c r="G9" s="314"/>
      <c r="H9" s="314"/>
      <c r="I9" s="314"/>
      <c r="J9" s="314"/>
      <c r="K9" s="314"/>
      <c r="L9" s="314"/>
      <c r="M9" s="314"/>
      <c r="N9" s="314"/>
      <c r="O9" s="314"/>
      <c r="P9" s="315"/>
      <c r="Q9" s="274" t="s">
        <v>12</v>
      </c>
      <c r="R9" s="276" t="s">
        <v>13</v>
      </c>
      <c r="S9" s="270" t="s">
        <v>14</v>
      </c>
      <c r="T9" s="325"/>
      <c r="U9" s="326"/>
    </row>
    <row r="10" spans="1:21" ht="13.5" customHeight="1" thickBot="1" x14ac:dyDescent="0.25">
      <c r="A10" s="312"/>
      <c r="B10" s="247"/>
      <c r="C10" s="307"/>
      <c r="D10" s="307"/>
      <c r="E10" s="15" t="s">
        <v>3</v>
      </c>
      <c r="F10" s="15" t="s">
        <v>4</v>
      </c>
      <c r="G10" s="15" t="s">
        <v>5</v>
      </c>
      <c r="H10" s="15" t="s">
        <v>6</v>
      </c>
      <c r="I10" s="15" t="s">
        <v>5</v>
      </c>
      <c r="J10" s="15" t="s">
        <v>7</v>
      </c>
      <c r="K10" s="15" t="s">
        <v>7</v>
      </c>
      <c r="L10" s="15" t="s">
        <v>6</v>
      </c>
      <c r="M10" s="15" t="s">
        <v>8</v>
      </c>
      <c r="N10" s="15" t="s">
        <v>9</v>
      </c>
      <c r="O10" s="15" t="s">
        <v>10</v>
      </c>
      <c r="P10" s="15" t="s">
        <v>11</v>
      </c>
      <c r="Q10" s="307"/>
      <c r="R10" s="308"/>
      <c r="S10" s="136" t="s">
        <v>51</v>
      </c>
      <c r="T10" s="60" t="s">
        <v>18</v>
      </c>
      <c r="U10" s="62" t="s">
        <v>15</v>
      </c>
    </row>
    <row r="11" spans="1:21" ht="96.75" customHeight="1" thickBot="1" x14ac:dyDescent="0.25">
      <c r="A11" s="24">
        <v>1</v>
      </c>
      <c r="B11" s="87" t="s">
        <v>98</v>
      </c>
      <c r="C11" s="165" t="s">
        <v>85</v>
      </c>
      <c r="D11" s="87" t="s">
        <v>115</v>
      </c>
      <c r="E11" s="87" t="s">
        <v>39</v>
      </c>
      <c r="F11" s="87" t="s">
        <v>39</v>
      </c>
      <c r="G11" s="87" t="s">
        <v>39</v>
      </c>
      <c r="H11" s="87" t="s">
        <v>39</v>
      </c>
      <c r="I11" s="87" t="s">
        <v>39</v>
      </c>
      <c r="J11" s="87" t="s">
        <v>39</v>
      </c>
      <c r="K11" s="87" t="s">
        <v>39</v>
      </c>
      <c r="L11" s="87" t="s">
        <v>39</v>
      </c>
      <c r="M11" s="87" t="s">
        <v>39</v>
      </c>
      <c r="N11" s="87" t="s">
        <v>39</v>
      </c>
      <c r="O11" s="87" t="s">
        <v>39</v>
      </c>
      <c r="P11" s="87" t="s">
        <v>39</v>
      </c>
      <c r="Q11" s="87" t="s">
        <v>101</v>
      </c>
      <c r="R11" s="121" t="s">
        <v>55</v>
      </c>
      <c r="S11" s="24"/>
      <c r="T11" s="65">
        <v>45000</v>
      </c>
      <c r="U11" s="66">
        <f>T11</f>
        <v>45000</v>
      </c>
    </row>
    <row r="12" spans="1:21" ht="15.75" customHeight="1" thickBot="1" x14ac:dyDescent="0.25">
      <c r="A12" s="259" t="s">
        <v>66</v>
      </c>
      <c r="B12" s="260"/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50">
        <f>SUM(U11:U11)</f>
        <v>45000</v>
      </c>
    </row>
    <row r="13" spans="1:21" ht="21" customHeight="1" thickBot="1" x14ac:dyDescent="0.25">
      <c r="A13" s="77"/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55"/>
    </row>
    <row r="14" spans="1:21" ht="16.5" customHeight="1" x14ac:dyDescent="0.2">
      <c r="A14" s="233" t="s">
        <v>33</v>
      </c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5"/>
    </row>
    <row r="15" spans="1:21" ht="16.5" customHeight="1" x14ac:dyDescent="0.2">
      <c r="A15" s="236" t="s">
        <v>105</v>
      </c>
      <c r="B15" s="237"/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8"/>
    </row>
    <row r="16" spans="1:21" ht="16.5" customHeight="1" thickBot="1" x14ac:dyDescent="0.25">
      <c r="A16" s="239" t="s">
        <v>70</v>
      </c>
      <c r="B16" s="240"/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1"/>
    </row>
    <row r="17" spans="1:21" x14ac:dyDescent="0.2">
      <c r="A17" s="319" t="s">
        <v>54</v>
      </c>
      <c r="B17" s="320"/>
      <c r="C17" s="320"/>
      <c r="D17" s="320"/>
      <c r="E17" s="320"/>
      <c r="F17" s="320"/>
      <c r="G17" s="320"/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0"/>
      <c r="U17" s="321"/>
    </row>
    <row r="18" spans="1:21" x14ac:dyDescent="0.2">
      <c r="A18" s="251" t="s">
        <v>45</v>
      </c>
      <c r="B18" s="252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3"/>
    </row>
    <row r="19" spans="1:21" x14ac:dyDescent="0.2">
      <c r="A19" s="251" t="s">
        <v>36</v>
      </c>
      <c r="B19" s="252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3"/>
    </row>
    <row r="20" spans="1:21" ht="28.5" customHeight="1" thickBot="1" x14ac:dyDescent="0.25">
      <c r="A20" s="316" t="s">
        <v>91</v>
      </c>
      <c r="B20" s="317"/>
      <c r="C20" s="317"/>
      <c r="D20" s="317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8"/>
    </row>
    <row r="21" spans="1:21" ht="11.25" customHeight="1" thickBot="1" x14ac:dyDescent="0.25">
      <c r="A21" s="273" t="s">
        <v>16</v>
      </c>
      <c r="B21" s="246" t="s">
        <v>106</v>
      </c>
      <c r="C21" s="274" t="s">
        <v>48</v>
      </c>
      <c r="D21" s="274" t="s">
        <v>2</v>
      </c>
      <c r="E21" s="313" t="s">
        <v>17</v>
      </c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5"/>
      <c r="Q21" s="274" t="s">
        <v>12</v>
      </c>
      <c r="R21" s="276" t="s">
        <v>13</v>
      </c>
      <c r="S21" s="309" t="s">
        <v>14</v>
      </c>
      <c r="T21" s="310"/>
      <c r="U21" s="311"/>
    </row>
    <row r="22" spans="1:21" ht="14.25" customHeight="1" thickBot="1" x14ac:dyDescent="0.25">
      <c r="A22" s="312"/>
      <c r="B22" s="247"/>
      <c r="C22" s="307"/>
      <c r="D22" s="307"/>
      <c r="E22" s="15" t="s">
        <v>3</v>
      </c>
      <c r="F22" s="15" t="s">
        <v>4</v>
      </c>
      <c r="G22" s="15" t="s">
        <v>5</v>
      </c>
      <c r="H22" s="15" t="s">
        <v>6</v>
      </c>
      <c r="I22" s="15" t="s">
        <v>5</v>
      </c>
      <c r="J22" s="15" t="s">
        <v>7</v>
      </c>
      <c r="K22" s="15" t="s">
        <v>7</v>
      </c>
      <c r="L22" s="15" t="s">
        <v>6</v>
      </c>
      <c r="M22" s="15" t="s">
        <v>8</v>
      </c>
      <c r="N22" s="15" t="s">
        <v>9</v>
      </c>
      <c r="O22" s="15" t="s">
        <v>10</v>
      </c>
      <c r="P22" s="15" t="s">
        <v>11</v>
      </c>
      <c r="Q22" s="307"/>
      <c r="R22" s="308"/>
      <c r="S22" s="85" t="s">
        <v>51</v>
      </c>
      <c r="T22" s="64" t="s">
        <v>18</v>
      </c>
      <c r="U22" s="62" t="s">
        <v>15</v>
      </c>
    </row>
    <row r="23" spans="1:21" ht="120" customHeight="1" thickBot="1" x14ac:dyDescent="0.25">
      <c r="A23" s="157">
        <v>1</v>
      </c>
      <c r="B23" s="154" t="s">
        <v>92</v>
      </c>
      <c r="C23" s="156" t="s">
        <v>85</v>
      </c>
      <c r="D23" s="86" t="s">
        <v>116</v>
      </c>
      <c r="E23" s="86" t="s">
        <v>39</v>
      </c>
      <c r="F23" s="86" t="s">
        <v>39</v>
      </c>
      <c r="G23" s="86" t="s">
        <v>39</v>
      </c>
      <c r="H23" s="86" t="s">
        <v>39</v>
      </c>
      <c r="I23" s="86" t="s">
        <v>39</v>
      </c>
      <c r="J23" s="86" t="s">
        <v>39</v>
      </c>
      <c r="K23" s="86" t="s">
        <v>39</v>
      </c>
      <c r="L23" s="86" t="s">
        <v>39</v>
      </c>
      <c r="M23" s="86" t="s">
        <v>39</v>
      </c>
      <c r="N23" s="86" t="s">
        <v>39</v>
      </c>
      <c r="O23" s="86" t="s">
        <v>39</v>
      </c>
      <c r="P23" s="86" t="s">
        <v>39</v>
      </c>
      <c r="Q23" s="86" t="s">
        <v>75</v>
      </c>
      <c r="R23" s="53" t="s">
        <v>52</v>
      </c>
      <c r="S23" s="54"/>
      <c r="T23" s="61">
        <f>500*12</f>
        <v>6000</v>
      </c>
      <c r="U23" s="63">
        <f>T23</f>
        <v>6000</v>
      </c>
    </row>
    <row r="24" spans="1:21" ht="13.5" thickBot="1" x14ac:dyDescent="0.25">
      <c r="A24" s="259" t="s">
        <v>66</v>
      </c>
      <c r="B24" s="260"/>
      <c r="C24" s="260"/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50">
        <f>SUM(U23:U23)</f>
        <v>6000</v>
      </c>
    </row>
    <row r="25" spans="1:21" ht="13.5" thickBo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23"/>
      <c r="T25" s="22"/>
      <c r="U25" s="7"/>
    </row>
    <row r="26" spans="1:21" ht="13.5" thickBo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261" t="s">
        <v>67</v>
      </c>
      <c r="S26" s="262"/>
      <c r="T26" s="262"/>
      <c r="U26" s="69">
        <f>U12+U24</f>
        <v>51000</v>
      </c>
    </row>
  </sheetData>
  <mergeCells count="33">
    <mergeCell ref="A8:U8"/>
    <mergeCell ref="A2:U2"/>
    <mergeCell ref="A3:U3"/>
    <mergeCell ref="A4:U4"/>
    <mergeCell ref="Q9:Q10"/>
    <mergeCell ref="R9:R10"/>
    <mergeCell ref="S9:U9"/>
    <mergeCell ref="E9:P9"/>
    <mergeCell ref="A5:U5"/>
    <mergeCell ref="A6:U6"/>
    <mergeCell ref="A7:U7"/>
    <mergeCell ref="A9:A10"/>
    <mergeCell ref="B9:B10"/>
    <mergeCell ref="C9:C10"/>
    <mergeCell ref="D9:D10"/>
    <mergeCell ref="A12:T12"/>
    <mergeCell ref="A14:U14"/>
    <mergeCell ref="A15:U15"/>
    <mergeCell ref="A16:U16"/>
    <mergeCell ref="A20:U20"/>
    <mergeCell ref="A18:U18"/>
    <mergeCell ref="A17:U17"/>
    <mergeCell ref="A19:U19"/>
    <mergeCell ref="Q21:Q22"/>
    <mergeCell ref="R26:T26"/>
    <mergeCell ref="R21:R22"/>
    <mergeCell ref="S21:U21"/>
    <mergeCell ref="A24:T24"/>
    <mergeCell ref="A21:A22"/>
    <mergeCell ref="B21:B22"/>
    <mergeCell ref="C21:C22"/>
    <mergeCell ref="D21:D22"/>
    <mergeCell ref="E21:P21"/>
  </mergeCells>
  <printOptions horizontalCentered="1"/>
  <pageMargins left="0.39370078740157483" right="0.39370078740157483" top="0.59055118110236227" bottom="0.59055118110236227" header="0.31496062992125984" footer="0.31496062992125984"/>
  <pageSetup scale="90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opLeftCell="A12" zoomScale="89" zoomScaleNormal="89" workbookViewId="0">
      <selection activeCell="D23" sqref="D23"/>
    </sheetView>
  </sheetViews>
  <sheetFormatPr baseColWidth="10" defaultRowHeight="12.75" x14ac:dyDescent="0.2"/>
  <cols>
    <col min="1" max="1" width="5.5703125" customWidth="1"/>
    <col min="2" max="2" width="21.5703125" customWidth="1"/>
    <col min="3" max="3" width="15.5703125" customWidth="1"/>
    <col min="4" max="4" width="23.7109375" customWidth="1"/>
    <col min="5" max="16" width="3" customWidth="1"/>
    <col min="17" max="18" width="13.5703125" customWidth="1"/>
    <col min="19" max="19" width="10.28515625" customWidth="1"/>
    <col min="21" max="21" width="14.28515625" customWidth="1"/>
  </cols>
  <sheetData>
    <row r="1" spans="1:21" ht="13.5" thickBot="1" x14ac:dyDescent="0.25"/>
    <row r="2" spans="1:21" ht="16.5" customHeight="1" x14ac:dyDescent="0.2">
      <c r="A2" s="233" t="s">
        <v>33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5"/>
    </row>
    <row r="3" spans="1:21" ht="16.5" customHeight="1" x14ac:dyDescent="0.2">
      <c r="A3" s="236" t="s">
        <v>105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8"/>
    </row>
    <row r="4" spans="1:21" ht="16.5" customHeight="1" thickBot="1" x14ac:dyDescent="0.25">
      <c r="A4" s="239" t="s">
        <v>70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1"/>
    </row>
    <row r="5" spans="1:21" ht="15" customHeight="1" x14ac:dyDescent="0.2">
      <c r="A5" s="319" t="s">
        <v>56</v>
      </c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1"/>
    </row>
    <row r="6" spans="1:21" ht="15" customHeight="1" x14ac:dyDescent="0.2">
      <c r="A6" s="251" t="s">
        <v>27</v>
      </c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3"/>
    </row>
    <row r="7" spans="1:21" ht="15" customHeight="1" x14ac:dyDescent="0.2">
      <c r="A7" s="251" t="s">
        <v>28</v>
      </c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3"/>
    </row>
    <row r="8" spans="1:21" ht="27" customHeight="1" thickBot="1" x14ac:dyDescent="0.25">
      <c r="A8" s="322" t="s">
        <v>94</v>
      </c>
      <c r="B8" s="323"/>
      <c r="C8" s="323"/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  <c r="U8" s="324"/>
    </row>
    <row r="9" spans="1:21" ht="18" customHeight="1" x14ac:dyDescent="0.2">
      <c r="A9" s="339" t="s">
        <v>16</v>
      </c>
      <c r="B9" s="246" t="s">
        <v>106</v>
      </c>
      <c r="C9" s="341" t="s">
        <v>48</v>
      </c>
      <c r="D9" s="341" t="s">
        <v>2</v>
      </c>
      <c r="E9" s="341" t="s">
        <v>17</v>
      </c>
      <c r="F9" s="341"/>
      <c r="G9" s="341"/>
      <c r="H9" s="341"/>
      <c r="I9" s="341"/>
      <c r="J9" s="341"/>
      <c r="K9" s="341"/>
      <c r="L9" s="341"/>
      <c r="M9" s="341"/>
      <c r="N9" s="341"/>
      <c r="O9" s="341"/>
      <c r="P9" s="341"/>
      <c r="Q9" s="341" t="s">
        <v>12</v>
      </c>
      <c r="R9" s="341" t="s">
        <v>13</v>
      </c>
      <c r="S9" s="343" t="s">
        <v>14</v>
      </c>
      <c r="T9" s="343"/>
      <c r="U9" s="344"/>
    </row>
    <row r="10" spans="1:21" ht="18" customHeight="1" thickBot="1" x14ac:dyDescent="0.25">
      <c r="A10" s="340"/>
      <c r="B10" s="247"/>
      <c r="C10" s="342"/>
      <c r="D10" s="342"/>
      <c r="E10" s="90" t="s">
        <v>3</v>
      </c>
      <c r="F10" s="90" t="s">
        <v>4</v>
      </c>
      <c r="G10" s="90" t="s">
        <v>5</v>
      </c>
      <c r="H10" s="90" t="s">
        <v>6</v>
      </c>
      <c r="I10" s="90" t="s">
        <v>5</v>
      </c>
      <c r="J10" s="90" t="s">
        <v>7</v>
      </c>
      <c r="K10" s="90" t="s">
        <v>7</v>
      </c>
      <c r="L10" s="90" t="s">
        <v>6</v>
      </c>
      <c r="M10" s="90" t="s">
        <v>8</v>
      </c>
      <c r="N10" s="90" t="s">
        <v>9</v>
      </c>
      <c r="O10" s="90" t="s">
        <v>10</v>
      </c>
      <c r="P10" s="90" t="s">
        <v>11</v>
      </c>
      <c r="Q10" s="342"/>
      <c r="R10" s="342"/>
      <c r="S10" s="16" t="s">
        <v>49</v>
      </c>
      <c r="T10" s="17" t="s">
        <v>18</v>
      </c>
      <c r="U10" s="18" t="s">
        <v>15</v>
      </c>
    </row>
    <row r="11" spans="1:21" ht="126" customHeight="1" thickBot="1" x14ac:dyDescent="0.25">
      <c r="A11" s="28">
        <v>1</v>
      </c>
      <c r="B11" s="86" t="s">
        <v>99</v>
      </c>
      <c r="C11" s="154" t="s">
        <v>85</v>
      </c>
      <c r="D11" s="88" t="s">
        <v>95</v>
      </c>
      <c r="E11" s="88"/>
      <c r="F11" s="88" t="s">
        <v>39</v>
      </c>
      <c r="G11" s="88"/>
      <c r="H11" s="88" t="s">
        <v>39</v>
      </c>
      <c r="I11" s="88"/>
      <c r="J11" s="88" t="s">
        <v>39</v>
      </c>
      <c r="K11" s="88"/>
      <c r="L11" s="88" t="s">
        <v>39</v>
      </c>
      <c r="M11" s="88"/>
      <c r="N11" s="88" t="s">
        <v>39</v>
      </c>
      <c r="O11" s="88"/>
      <c r="P11" s="88"/>
      <c r="Q11" s="86" t="s">
        <v>75</v>
      </c>
      <c r="R11" s="88" t="s">
        <v>46</v>
      </c>
      <c r="S11" s="91"/>
      <c r="T11" s="26">
        <f>1500*5</f>
        <v>7500</v>
      </c>
      <c r="U11" s="27">
        <f>T11</f>
        <v>7500</v>
      </c>
    </row>
    <row r="12" spans="1:21" ht="19.5" customHeight="1" thickBot="1" x14ac:dyDescent="0.25">
      <c r="A12" s="259" t="s">
        <v>66</v>
      </c>
      <c r="B12" s="260"/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50">
        <f>SUM(U11:U11)</f>
        <v>7500</v>
      </c>
    </row>
    <row r="13" spans="1:21" ht="25.5" customHeight="1" thickBot="1" x14ac:dyDescent="0.25">
      <c r="A13" s="134"/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55"/>
    </row>
    <row r="14" spans="1:21" ht="15" customHeight="1" x14ac:dyDescent="0.2">
      <c r="A14" s="233" t="s">
        <v>33</v>
      </c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5"/>
    </row>
    <row r="15" spans="1:21" ht="15" customHeight="1" x14ac:dyDescent="0.2">
      <c r="A15" s="236" t="s">
        <v>105</v>
      </c>
      <c r="B15" s="237"/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8"/>
    </row>
    <row r="16" spans="1:21" ht="15" customHeight="1" thickBot="1" x14ac:dyDescent="0.25">
      <c r="A16" s="239" t="s">
        <v>70</v>
      </c>
      <c r="B16" s="240"/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1"/>
    </row>
    <row r="17" spans="1:21" ht="15.75" customHeight="1" x14ac:dyDescent="0.2">
      <c r="A17" s="319" t="s">
        <v>56</v>
      </c>
      <c r="B17" s="320"/>
      <c r="C17" s="320"/>
      <c r="D17" s="320"/>
      <c r="E17" s="320"/>
      <c r="F17" s="320"/>
      <c r="G17" s="320"/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0"/>
      <c r="U17" s="321"/>
    </row>
    <row r="18" spans="1:21" ht="15.75" customHeight="1" x14ac:dyDescent="0.2">
      <c r="A18" s="251" t="s">
        <v>27</v>
      </c>
      <c r="B18" s="252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3"/>
    </row>
    <row r="19" spans="1:21" ht="15.75" customHeight="1" x14ac:dyDescent="0.2">
      <c r="A19" s="251" t="s">
        <v>129</v>
      </c>
      <c r="B19" s="252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3"/>
    </row>
    <row r="20" spans="1:21" ht="15.75" customHeight="1" thickBot="1" x14ac:dyDescent="0.25">
      <c r="A20" s="336" t="s">
        <v>63</v>
      </c>
      <c r="B20" s="337"/>
      <c r="C20" s="337"/>
      <c r="D20" s="337"/>
      <c r="E20" s="337"/>
      <c r="F20" s="337"/>
      <c r="G20" s="337"/>
      <c r="H20" s="337"/>
      <c r="I20" s="337"/>
      <c r="J20" s="337"/>
      <c r="K20" s="337"/>
      <c r="L20" s="337"/>
      <c r="M20" s="337"/>
      <c r="N20" s="337"/>
      <c r="O20" s="337"/>
      <c r="P20" s="337"/>
      <c r="Q20" s="337"/>
      <c r="R20" s="337"/>
      <c r="S20" s="337"/>
      <c r="T20" s="337"/>
      <c r="U20" s="338"/>
    </row>
    <row r="21" spans="1:21" ht="18.75" customHeight="1" thickBot="1" x14ac:dyDescent="0.25">
      <c r="A21" s="289" t="s">
        <v>16</v>
      </c>
      <c r="B21" s="246" t="s">
        <v>106</v>
      </c>
      <c r="C21" s="291" t="s">
        <v>48</v>
      </c>
      <c r="D21" s="291" t="s">
        <v>2</v>
      </c>
      <c r="E21" s="329" t="s">
        <v>17</v>
      </c>
      <c r="F21" s="330"/>
      <c r="G21" s="330"/>
      <c r="H21" s="330"/>
      <c r="I21" s="330"/>
      <c r="J21" s="330"/>
      <c r="K21" s="330"/>
      <c r="L21" s="330"/>
      <c r="M21" s="330"/>
      <c r="N21" s="330"/>
      <c r="O21" s="330"/>
      <c r="P21" s="331"/>
      <c r="Q21" s="291" t="s">
        <v>12</v>
      </c>
      <c r="R21" s="293" t="s">
        <v>13</v>
      </c>
      <c r="S21" s="333" t="s">
        <v>14</v>
      </c>
      <c r="T21" s="334"/>
      <c r="U21" s="335"/>
    </row>
    <row r="22" spans="1:21" ht="18.75" customHeight="1" thickBot="1" x14ac:dyDescent="0.25">
      <c r="A22" s="327"/>
      <c r="B22" s="247"/>
      <c r="C22" s="328"/>
      <c r="D22" s="328"/>
      <c r="E22" s="13" t="s">
        <v>3</v>
      </c>
      <c r="F22" s="13" t="s">
        <v>4</v>
      </c>
      <c r="G22" s="13" t="s">
        <v>5</v>
      </c>
      <c r="H22" s="13" t="s">
        <v>6</v>
      </c>
      <c r="I22" s="13" t="s">
        <v>5</v>
      </c>
      <c r="J22" s="13" t="s">
        <v>7</v>
      </c>
      <c r="K22" s="13" t="s">
        <v>7</v>
      </c>
      <c r="L22" s="13" t="s">
        <v>6</v>
      </c>
      <c r="M22" s="13" t="s">
        <v>8</v>
      </c>
      <c r="N22" s="13" t="s">
        <v>9</v>
      </c>
      <c r="O22" s="13" t="s">
        <v>10</v>
      </c>
      <c r="P22" s="13" t="s">
        <v>11</v>
      </c>
      <c r="Q22" s="328"/>
      <c r="R22" s="332"/>
      <c r="S22" s="89" t="s">
        <v>51</v>
      </c>
      <c r="T22" s="75" t="s">
        <v>18</v>
      </c>
      <c r="U22" s="76" t="s">
        <v>15</v>
      </c>
    </row>
    <row r="23" spans="1:21" ht="154.5" customHeight="1" thickBot="1" x14ac:dyDescent="0.25">
      <c r="A23" s="29">
        <v>1</v>
      </c>
      <c r="B23" s="30" t="s">
        <v>110</v>
      </c>
      <c r="C23" s="31" t="s">
        <v>64</v>
      </c>
      <c r="D23" s="31" t="s">
        <v>117</v>
      </c>
      <c r="E23" s="31"/>
      <c r="F23" s="31"/>
      <c r="G23" s="31"/>
      <c r="H23" s="31"/>
      <c r="I23" s="31" t="s">
        <v>39</v>
      </c>
      <c r="J23" s="31"/>
      <c r="K23" s="31"/>
      <c r="L23" s="31"/>
      <c r="M23" s="31"/>
      <c r="N23" s="31" t="s">
        <v>39</v>
      </c>
      <c r="O23" s="31"/>
      <c r="P23" s="31"/>
      <c r="Q23" s="31" t="s">
        <v>78</v>
      </c>
      <c r="R23" s="45" t="s">
        <v>118</v>
      </c>
      <c r="S23" s="29"/>
      <c r="T23" s="39">
        <f>2000*2</f>
        <v>4000</v>
      </c>
      <c r="U23" s="40">
        <f>+T23</f>
        <v>4000</v>
      </c>
    </row>
    <row r="24" spans="1:21" ht="18.75" customHeight="1" thickBot="1" x14ac:dyDescent="0.25">
      <c r="A24" s="259" t="s">
        <v>66</v>
      </c>
      <c r="B24" s="260"/>
      <c r="C24" s="260"/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50">
        <f>SUM(U23)</f>
        <v>4000</v>
      </c>
    </row>
    <row r="25" spans="1:21" ht="13.5" thickBo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23"/>
      <c r="T25" s="22"/>
      <c r="U25" s="7"/>
    </row>
    <row r="26" spans="1:21" ht="21" customHeight="1" thickBo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261" t="s">
        <v>67</v>
      </c>
      <c r="S26" s="262"/>
      <c r="T26" s="262"/>
      <c r="U26" s="69">
        <f>U12+U24</f>
        <v>11500</v>
      </c>
    </row>
  </sheetData>
  <mergeCells count="33">
    <mergeCell ref="A17:U17"/>
    <mergeCell ref="A18:U18"/>
    <mergeCell ref="A12:T12"/>
    <mergeCell ref="A14:U14"/>
    <mergeCell ref="A15:U15"/>
    <mergeCell ref="A16:U16"/>
    <mergeCell ref="A2:U2"/>
    <mergeCell ref="A3:U3"/>
    <mergeCell ref="A4:U4"/>
    <mergeCell ref="A8:U8"/>
    <mergeCell ref="A9:A10"/>
    <mergeCell ref="B9:B10"/>
    <mergeCell ref="C9:C10"/>
    <mergeCell ref="D9:D10"/>
    <mergeCell ref="E9:P9"/>
    <mergeCell ref="Q9:Q10"/>
    <mergeCell ref="R9:R10"/>
    <mergeCell ref="S9:U9"/>
    <mergeCell ref="A5:U5"/>
    <mergeCell ref="A6:U6"/>
    <mergeCell ref="A7:U7"/>
    <mergeCell ref="A19:U19"/>
    <mergeCell ref="Q21:Q22"/>
    <mergeCell ref="R21:R22"/>
    <mergeCell ref="S21:U21"/>
    <mergeCell ref="A20:U20"/>
    <mergeCell ref="A24:T24"/>
    <mergeCell ref="R26:T26"/>
    <mergeCell ref="A21:A22"/>
    <mergeCell ref="B21:B22"/>
    <mergeCell ref="C21:C22"/>
    <mergeCell ref="D21:D22"/>
    <mergeCell ref="E21:P21"/>
  </mergeCells>
  <printOptions horizontalCentered="1"/>
  <pageMargins left="0.39370078740157483" right="0.39370078740157483" top="0.59055118110236227" bottom="0.59055118110236227" header="0.31496062992125984" footer="0.31496062992125984"/>
  <pageSetup scale="75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zoomScale="91" zoomScaleNormal="91" workbookViewId="0">
      <selection activeCell="A17" sqref="A17:U17"/>
    </sheetView>
  </sheetViews>
  <sheetFormatPr baseColWidth="10" defaultRowHeight="12.75" x14ac:dyDescent="0.2"/>
  <cols>
    <col min="1" max="1" width="5.5703125" customWidth="1"/>
    <col min="2" max="2" width="16.28515625" customWidth="1"/>
    <col min="4" max="4" width="35.85546875" customWidth="1"/>
    <col min="5" max="16" width="2.85546875" customWidth="1"/>
    <col min="17" max="17" width="12.85546875" customWidth="1"/>
    <col min="18" max="18" width="13.5703125" customWidth="1"/>
    <col min="19" max="19" width="9.85546875" customWidth="1"/>
    <col min="20" max="20" width="13.5703125" customWidth="1"/>
    <col min="21" max="21" width="14" customWidth="1"/>
  </cols>
  <sheetData>
    <row r="1" spans="1:21" ht="7.5" customHeight="1" thickBot="1" x14ac:dyDescent="0.25"/>
    <row r="2" spans="1:21" ht="16.5" customHeight="1" x14ac:dyDescent="0.2">
      <c r="A2" s="233" t="s">
        <v>33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5"/>
    </row>
    <row r="3" spans="1:21" ht="16.5" customHeight="1" x14ac:dyDescent="0.2">
      <c r="A3" s="236" t="s">
        <v>105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8"/>
    </row>
    <row r="4" spans="1:21" ht="16.5" customHeight="1" thickBot="1" x14ac:dyDescent="0.25">
      <c r="A4" s="239" t="s">
        <v>70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1"/>
    </row>
    <row r="5" spans="1:21" ht="15.75" customHeight="1" x14ac:dyDescent="0.2">
      <c r="A5" s="283" t="s">
        <v>57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5"/>
    </row>
    <row r="6" spans="1:21" ht="15.75" customHeight="1" x14ac:dyDescent="0.2">
      <c r="A6" s="283" t="s">
        <v>0</v>
      </c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5"/>
    </row>
    <row r="7" spans="1:21" ht="15.75" customHeight="1" x14ac:dyDescent="0.2">
      <c r="A7" s="283" t="s">
        <v>1</v>
      </c>
      <c r="B7" s="284"/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5"/>
    </row>
    <row r="8" spans="1:21" ht="30" customHeight="1" thickBot="1" x14ac:dyDescent="0.25">
      <c r="A8" s="256" t="s">
        <v>96</v>
      </c>
      <c r="B8" s="257"/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8"/>
    </row>
    <row r="9" spans="1:21" ht="13.5" thickBot="1" x14ac:dyDescent="0.25">
      <c r="A9" s="273" t="s">
        <v>16</v>
      </c>
      <c r="B9" s="246" t="s">
        <v>106</v>
      </c>
      <c r="C9" s="274" t="s">
        <v>48</v>
      </c>
      <c r="D9" s="246" t="s">
        <v>2</v>
      </c>
      <c r="E9" s="313" t="s">
        <v>17</v>
      </c>
      <c r="F9" s="314"/>
      <c r="G9" s="314"/>
      <c r="H9" s="314"/>
      <c r="I9" s="314"/>
      <c r="J9" s="314"/>
      <c r="K9" s="314"/>
      <c r="L9" s="314"/>
      <c r="M9" s="314"/>
      <c r="N9" s="314"/>
      <c r="O9" s="314"/>
      <c r="P9" s="315"/>
      <c r="Q9" s="274" t="s">
        <v>12</v>
      </c>
      <c r="R9" s="276" t="s">
        <v>13</v>
      </c>
      <c r="S9" s="270" t="s">
        <v>14</v>
      </c>
      <c r="T9" s="325"/>
      <c r="U9" s="326"/>
    </row>
    <row r="10" spans="1:21" ht="13.5" thickBot="1" x14ac:dyDescent="0.25">
      <c r="A10" s="347"/>
      <c r="B10" s="348"/>
      <c r="C10" s="349"/>
      <c r="D10" s="350"/>
      <c r="E10" s="37" t="s">
        <v>3</v>
      </c>
      <c r="F10" s="37" t="s">
        <v>4</v>
      </c>
      <c r="G10" s="37" t="s">
        <v>5</v>
      </c>
      <c r="H10" s="37" t="s">
        <v>6</v>
      </c>
      <c r="I10" s="37" t="s">
        <v>5</v>
      </c>
      <c r="J10" s="37" t="s">
        <v>7</v>
      </c>
      <c r="K10" s="37" t="s">
        <v>7</v>
      </c>
      <c r="L10" s="37" t="s">
        <v>6</v>
      </c>
      <c r="M10" s="37" t="s">
        <v>8</v>
      </c>
      <c r="N10" s="37" t="s">
        <v>9</v>
      </c>
      <c r="O10" s="37" t="s">
        <v>10</v>
      </c>
      <c r="P10" s="37" t="s">
        <v>11</v>
      </c>
      <c r="Q10" s="349"/>
      <c r="R10" s="351"/>
      <c r="S10" s="112" t="s">
        <v>51</v>
      </c>
      <c r="T10" s="58" t="s">
        <v>18</v>
      </c>
      <c r="U10" s="59" t="s">
        <v>15</v>
      </c>
    </row>
    <row r="11" spans="1:21" ht="74.25" customHeight="1" thickBot="1" x14ac:dyDescent="0.25">
      <c r="A11" s="44">
        <v>1</v>
      </c>
      <c r="B11" s="30" t="s">
        <v>123</v>
      </c>
      <c r="C11" s="345" t="s">
        <v>85</v>
      </c>
      <c r="D11" s="32" t="s">
        <v>112</v>
      </c>
      <c r="E11" s="31" t="s">
        <v>39</v>
      </c>
      <c r="F11" s="31" t="s">
        <v>39</v>
      </c>
      <c r="G11" s="31" t="s">
        <v>39</v>
      </c>
      <c r="H11" s="31" t="s">
        <v>39</v>
      </c>
      <c r="I11" s="31" t="s">
        <v>39</v>
      </c>
      <c r="J11" s="31" t="s">
        <v>39</v>
      </c>
      <c r="K11" s="31" t="s">
        <v>39</v>
      </c>
      <c r="L11" s="31" t="s">
        <v>39</v>
      </c>
      <c r="M11" s="31" t="s">
        <v>39</v>
      </c>
      <c r="N11" s="31" t="s">
        <v>39</v>
      </c>
      <c r="O11" s="31" t="s">
        <v>39</v>
      </c>
      <c r="P11" s="31" t="s">
        <v>39</v>
      </c>
      <c r="Q11" s="30" t="s">
        <v>77</v>
      </c>
      <c r="R11" s="45" t="s">
        <v>121</v>
      </c>
      <c r="S11" s="29"/>
      <c r="T11" s="39">
        <f>5100*12</f>
        <v>61200</v>
      </c>
      <c r="U11" s="40">
        <f>+T11</f>
        <v>61200</v>
      </c>
    </row>
    <row r="12" spans="1:21" ht="63.75" customHeight="1" thickBot="1" x14ac:dyDescent="0.25">
      <c r="A12" s="135">
        <v>2</v>
      </c>
      <c r="B12" s="30" t="s">
        <v>124</v>
      </c>
      <c r="C12" s="346"/>
      <c r="D12" s="32" t="s">
        <v>122</v>
      </c>
      <c r="E12" s="31" t="s">
        <v>39</v>
      </c>
      <c r="F12" s="31" t="s">
        <v>39</v>
      </c>
      <c r="G12" s="31" t="s">
        <v>39</v>
      </c>
      <c r="H12" s="31" t="s">
        <v>39</v>
      </c>
      <c r="I12" s="31" t="s">
        <v>39</v>
      </c>
      <c r="J12" s="31" t="s">
        <v>39</v>
      </c>
      <c r="K12" s="31" t="s">
        <v>39</v>
      </c>
      <c r="L12" s="31" t="s">
        <v>39</v>
      </c>
      <c r="M12" s="31" t="s">
        <v>39</v>
      </c>
      <c r="N12" s="31" t="s">
        <v>39</v>
      </c>
      <c r="O12" s="31" t="s">
        <v>39</v>
      </c>
      <c r="P12" s="31" t="s">
        <v>39</v>
      </c>
      <c r="Q12" s="30" t="s">
        <v>77</v>
      </c>
      <c r="R12" s="45" t="s">
        <v>40</v>
      </c>
      <c r="S12" s="29"/>
      <c r="T12" s="39">
        <v>54000</v>
      </c>
      <c r="U12" s="40">
        <f>+T12</f>
        <v>54000</v>
      </c>
    </row>
    <row r="13" spans="1:21" ht="18.75" customHeight="1" thickBot="1" x14ac:dyDescent="0.25">
      <c r="A13" s="259" t="s">
        <v>66</v>
      </c>
      <c r="B13" s="260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352"/>
      <c r="U13" s="43">
        <f>SUM(U11:U12)</f>
        <v>115200</v>
      </c>
    </row>
    <row r="14" spans="1:21" ht="21" customHeight="1" thickBot="1" x14ac:dyDescent="0.25">
      <c r="A14" s="353"/>
      <c r="B14" s="353"/>
      <c r="C14" s="353"/>
      <c r="D14" s="353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</row>
    <row r="15" spans="1:21" ht="18" customHeight="1" x14ac:dyDescent="0.2">
      <c r="A15" s="233" t="s">
        <v>33</v>
      </c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5"/>
    </row>
    <row r="16" spans="1:21" ht="18" customHeight="1" x14ac:dyDescent="0.2">
      <c r="A16" s="236" t="s">
        <v>105</v>
      </c>
      <c r="B16" s="237"/>
      <c r="C16" s="237"/>
      <c r="D16" s="237"/>
      <c r="E16" s="237"/>
      <c r="F16" s="237"/>
      <c r="G16" s="237"/>
      <c r="H16" s="237"/>
      <c r="I16" s="237"/>
      <c r="J16" s="237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8"/>
    </row>
    <row r="17" spans="1:21" ht="18" customHeight="1" thickBot="1" x14ac:dyDescent="0.25">
      <c r="A17" s="239" t="s">
        <v>70</v>
      </c>
      <c r="B17" s="240"/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1"/>
    </row>
    <row r="18" spans="1:21" ht="15.75" customHeight="1" x14ac:dyDescent="0.2">
      <c r="A18" s="283" t="s">
        <v>57</v>
      </c>
      <c r="B18" s="284"/>
      <c r="C18" s="284"/>
      <c r="D18" s="284"/>
      <c r="E18" s="284"/>
      <c r="F18" s="284"/>
      <c r="G18" s="284"/>
      <c r="H18" s="284"/>
      <c r="I18" s="284"/>
      <c r="J18" s="284"/>
      <c r="K18" s="284"/>
      <c r="L18" s="284"/>
      <c r="M18" s="284"/>
      <c r="N18" s="284"/>
      <c r="O18" s="284"/>
      <c r="P18" s="284"/>
      <c r="Q18" s="284"/>
      <c r="R18" s="284"/>
      <c r="S18" s="284"/>
      <c r="T18" s="284"/>
      <c r="U18" s="285"/>
    </row>
    <row r="19" spans="1:21" ht="15.75" customHeight="1" x14ac:dyDescent="0.2">
      <c r="A19" s="283" t="s">
        <v>0</v>
      </c>
      <c r="B19" s="284"/>
      <c r="C19" s="284"/>
      <c r="D19" s="284"/>
      <c r="E19" s="284"/>
      <c r="F19" s="284"/>
      <c r="G19" s="284"/>
      <c r="H19" s="284"/>
      <c r="I19" s="284"/>
      <c r="J19" s="284"/>
      <c r="K19" s="284"/>
      <c r="L19" s="284"/>
      <c r="M19" s="284"/>
      <c r="N19" s="284"/>
      <c r="O19" s="284"/>
      <c r="P19" s="284"/>
      <c r="Q19" s="284"/>
      <c r="R19" s="284"/>
      <c r="S19" s="284"/>
      <c r="T19" s="284"/>
      <c r="U19" s="285"/>
    </row>
    <row r="20" spans="1:21" ht="15.75" customHeight="1" x14ac:dyDescent="0.2">
      <c r="A20" s="283" t="s">
        <v>58</v>
      </c>
      <c r="B20" s="284"/>
      <c r="C20" s="284"/>
      <c r="D20" s="284"/>
      <c r="E20" s="284"/>
      <c r="F20" s="284"/>
      <c r="G20" s="284"/>
      <c r="H20" s="284"/>
      <c r="I20" s="284"/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  <c r="U20" s="285"/>
    </row>
    <row r="21" spans="1:21" ht="15.75" customHeight="1" thickBot="1" x14ac:dyDescent="0.25">
      <c r="A21" s="256" t="s">
        <v>41</v>
      </c>
      <c r="B21" s="257"/>
      <c r="C21" s="257"/>
      <c r="D21" s="257"/>
      <c r="E21" s="257"/>
      <c r="F21" s="257"/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8"/>
    </row>
    <row r="22" spans="1:21" ht="20.25" customHeight="1" thickBot="1" x14ac:dyDescent="0.25">
      <c r="A22" s="355" t="s">
        <v>16</v>
      </c>
      <c r="B22" s="246" t="s">
        <v>106</v>
      </c>
      <c r="C22" s="291" t="s">
        <v>48</v>
      </c>
      <c r="D22" s="357" t="s">
        <v>2</v>
      </c>
      <c r="E22" s="329" t="s">
        <v>17</v>
      </c>
      <c r="F22" s="330"/>
      <c r="G22" s="330"/>
      <c r="H22" s="330"/>
      <c r="I22" s="330"/>
      <c r="J22" s="330"/>
      <c r="K22" s="330"/>
      <c r="L22" s="330"/>
      <c r="M22" s="330"/>
      <c r="N22" s="330"/>
      <c r="O22" s="330"/>
      <c r="P22" s="331"/>
      <c r="Q22" s="291" t="s">
        <v>12</v>
      </c>
      <c r="R22" s="293" t="s">
        <v>13</v>
      </c>
      <c r="S22" s="333" t="s">
        <v>14</v>
      </c>
      <c r="T22" s="334"/>
      <c r="U22" s="335"/>
    </row>
    <row r="23" spans="1:21" ht="20.25" customHeight="1" thickBot="1" x14ac:dyDescent="0.25">
      <c r="A23" s="356"/>
      <c r="B23" s="348"/>
      <c r="C23" s="328"/>
      <c r="D23" s="358"/>
      <c r="E23" s="13" t="s">
        <v>3</v>
      </c>
      <c r="F23" s="13" t="s">
        <v>4</v>
      </c>
      <c r="G23" s="13" t="s">
        <v>5</v>
      </c>
      <c r="H23" s="13" t="s">
        <v>6</v>
      </c>
      <c r="I23" s="13" t="s">
        <v>5</v>
      </c>
      <c r="J23" s="13" t="s">
        <v>7</v>
      </c>
      <c r="K23" s="13" t="s">
        <v>7</v>
      </c>
      <c r="L23" s="13" t="s">
        <v>6</v>
      </c>
      <c r="M23" s="13" t="s">
        <v>8</v>
      </c>
      <c r="N23" s="13" t="s">
        <v>9</v>
      </c>
      <c r="O23" s="13" t="s">
        <v>10</v>
      </c>
      <c r="P23" s="13" t="s">
        <v>11</v>
      </c>
      <c r="Q23" s="328"/>
      <c r="R23" s="332"/>
      <c r="S23" s="111" t="s">
        <v>51</v>
      </c>
      <c r="T23" s="75" t="s">
        <v>18</v>
      </c>
      <c r="U23" s="76" t="s">
        <v>15</v>
      </c>
    </row>
    <row r="24" spans="1:21" ht="96.75" customHeight="1" thickBot="1" x14ac:dyDescent="0.25">
      <c r="A24" s="109">
        <v>1</v>
      </c>
      <c r="B24" s="41" t="s">
        <v>120</v>
      </c>
      <c r="C24" s="110" t="s">
        <v>85</v>
      </c>
      <c r="D24" s="46" t="s">
        <v>100</v>
      </c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 t="s">
        <v>39</v>
      </c>
      <c r="P24" s="110" t="s">
        <v>39</v>
      </c>
      <c r="Q24" s="110" t="s">
        <v>119</v>
      </c>
      <c r="R24" s="42" t="s">
        <v>59</v>
      </c>
      <c r="S24" s="29"/>
      <c r="T24" s="39">
        <v>0</v>
      </c>
      <c r="U24" s="40">
        <f>+T24</f>
        <v>0</v>
      </c>
    </row>
    <row r="25" spans="1:21" ht="21.75" customHeight="1" thickBot="1" x14ac:dyDescent="0.25">
      <c r="A25" s="359" t="s">
        <v>66</v>
      </c>
      <c r="B25" s="360"/>
      <c r="C25" s="360"/>
      <c r="D25" s="360"/>
      <c r="E25" s="360"/>
      <c r="F25" s="360"/>
      <c r="G25" s="360"/>
      <c r="H25" s="360"/>
      <c r="I25" s="360"/>
      <c r="J25" s="360"/>
      <c r="K25" s="360"/>
      <c r="L25" s="360"/>
      <c r="M25" s="360"/>
      <c r="N25" s="360"/>
      <c r="O25" s="360"/>
      <c r="P25" s="360"/>
      <c r="Q25" s="360"/>
      <c r="R25" s="360"/>
      <c r="S25" s="360"/>
      <c r="T25" s="360"/>
      <c r="U25" s="38">
        <f>SUM(U24)</f>
        <v>0</v>
      </c>
    </row>
    <row r="26" spans="1:21" ht="13.5" thickBot="1" x14ac:dyDescent="0.25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55"/>
    </row>
    <row r="27" spans="1:21" ht="13.5" thickBo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261" t="s">
        <v>67</v>
      </c>
      <c r="S27" s="262"/>
      <c r="T27" s="354"/>
      <c r="U27" s="79">
        <f>U13+U25</f>
        <v>115200</v>
      </c>
    </row>
  </sheetData>
  <mergeCells count="35">
    <mergeCell ref="R27:T27"/>
    <mergeCell ref="A20:U20"/>
    <mergeCell ref="A22:A23"/>
    <mergeCell ref="B22:B23"/>
    <mergeCell ref="C22:C23"/>
    <mergeCell ref="D22:D23"/>
    <mergeCell ref="E22:P22"/>
    <mergeCell ref="Q22:Q23"/>
    <mergeCell ref="R22:R23"/>
    <mergeCell ref="S22:U22"/>
    <mergeCell ref="A25:T25"/>
    <mergeCell ref="A21:U21"/>
    <mergeCell ref="Q9:Q10"/>
    <mergeCell ref="R9:R10"/>
    <mergeCell ref="S9:U9"/>
    <mergeCell ref="A13:T13"/>
    <mergeCell ref="A14:U14"/>
    <mergeCell ref="A9:A10"/>
    <mergeCell ref="B9:B10"/>
    <mergeCell ref="C9:C10"/>
    <mergeCell ref="D9:D10"/>
    <mergeCell ref="E9:P9"/>
    <mergeCell ref="A16:U16"/>
    <mergeCell ref="A17:U17"/>
    <mergeCell ref="A18:U18"/>
    <mergeCell ref="A19:U19"/>
    <mergeCell ref="C11:C12"/>
    <mergeCell ref="A15:U15"/>
    <mergeCell ref="A7:U7"/>
    <mergeCell ref="A8:U8"/>
    <mergeCell ref="A4:U4"/>
    <mergeCell ref="A2:U2"/>
    <mergeCell ref="A3:U3"/>
    <mergeCell ref="A5:U5"/>
    <mergeCell ref="A6:U6"/>
  </mergeCells>
  <printOptions horizontalCentered="1"/>
  <pageMargins left="0.19685039370078741" right="0.59055118110236227" top="0.78740157480314965" bottom="0.59055118110236227" header="0.31496062992125984" footer="0.31496062992125984"/>
  <pageSetup scale="7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Presupuesto</vt:lpstr>
      <vt:lpstr>Proteccion y control</vt:lpstr>
      <vt:lpstr>Manejo de recurso</vt:lpstr>
      <vt:lpstr>Investigacion-Monitoreo</vt:lpstr>
      <vt:lpstr>Fortalecimiento-Participacion</vt:lpstr>
      <vt:lpstr>Administracion</vt:lpstr>
      <vt:lpstr>Administracion!Área_de_impresión</vt:lpstr>
      <vt:lpstr>'Fortalecimiento-Participacion'!Área_de_impresión</vt:lpstr>
      <vt:lpstr>'Investigacion-Monitoreo'!Área_de_impresión</vt:lpstr>
      <vt:lpstr>'Manejo de recurso'!Área_de_impresión</vt:lpstr>
      <vt:lpstr>Presupuesto!Área_de_impresión</vt:lpstr>
      <vt:lpstr>'Proteccion y control'!Área_de_impresión</vt:lpstr>
    </vt:vector>
  </TitlesOfParts>
  <Company>CONAP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FUNDAECO</cp:lastModifiedBy>
  <cp:lastPrinted>2021-02-04T22:38:31Z</cp:lastPrinted>
  <dcterms:created xsi:type="dcterms:W3CDTF">2001-01-15T17:49:33Z</dcterms:created>
  <dcterms:modified xsi:type="dcterms:W3CDTF">2021-02-04T22:38:46Z</dcterms:modified>
</cp:coreProperties>
</file>