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w02\Desktop\"/>
    </mc:Choice>
  </mc:AlternateContent>
  <xr:revisionPtr revIDLastSave="0" documentId="8_{F92772BE-9903-40AC-82F5-F51044441A2D}" xr6:coauthVersionLast="45" xr6:coauthVersionMax="45" xr10:uidLastSave="{00000000-0000-0000-0000-000000000000}"/>
  <bookViews>
    <workbookView xWindow="-120" yWindow="-120" windowWidth="20730" windowHeight="11160" firstSheet="6" activeTab="8" xr2:uid="{00000000-000D-0000-FFFF-FFFF00000000}"/>
  </bookViews>
  <sheets>
    <sheet name="Proteccion y control" sheetId="1" r:id="rId1"/>
    <sheet name="Manejo de Recursos" sheetId="19" r:id="rId2"/>
    <sheet name="Investigación y Monitoreo" sheetId="2" state="hidden" r:id="rId3"/>
    <sheet name="Uso Público" sheetId="18" r:id="rId4"/>
    <sheet name="Conservación de RRNN" sheetId="21" r:id="rId5"/>
    <sheet name="Asistncia, orientación y partic" sheetId="20" r:id="rId6"/>
    <sheet name="Desarrollo eco y Ordenamiento T" sheetId="23" r:id="rId7"/>
    <sheet name="Administración" sheetId="22" r:id="rId8"/>
    <sheet name="Resumen presupuesto 2021" sheetId="13" r:id="rId9"/>
    <sheet name="Presupuesto 2021" sheetId="14" r:id="rId10"/>
  </sheets>
  <externalReferences>
    <externalReference r:id="rId11"/>
  </externalReferences>
  <definedNames>
    <definedName name="_xlnm.Print_Area" localSheetId="2">'Investigación y Monitoreo'!$A$2:$W$13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3" l="1"/>
  <c r="C14" i="13"/>
  <c r="D14" i="13"/>
  <c r="E14" i="13"/>
  <c r="F14" i="13"/>
  <c r="G11" i="13"/>
  <c r="Z21" i="23"/>
  <c r="Z22" i="23"/>
  <c r="S22" i="23"/>
  <c r="U22" i="23"/>
  <c r="W22" i="23"/>
  <c r="S13" i="23"/>
  <c r="U13" i="23"/>
  <c r="W13" i="23"/>
  <c r="Y13" i="23"/>
  <c r="AA15" i="1"/>
  <c r="C13" i="13" l="1"/>
  <c r="W28" i="18" l="1"/>
  <c r="E8" i="13" s="1"/>
  <c r="S27" i="18"/>
  <c r="S28" i="18" s="1"/>
  <c r="C8" i="13" s="1"/>
  <c r="W27" i="18"/>
  <c r="U27" i="18"/>
  <c r="U28" i="18" s="1"/>
  <c r="D8" i="13" s="1"/>
  <c r="I11" i="14" l="1"/>
  <c r="I10" i="14"/>
  <c r="I9" i="14"/>
  <c r="I8" i="14" s="1"/>
  <c r="I7" i="14" s="1"/>
  <c r="K9" i="14"/>
  <c r="S25" i="19" l="1"/>
  <c r="C7" i="13" s="1"/>
  <c r="U12" i="22" l="1"/>
  <c r="D13" i="13" s="1"/>
  <c r="W12" i="22"/>
  <c r="E13" i="13" s="1"/>
  <c r="S23" i="20"/>
  <c r="U23" i="20"/>
  <c r="W23" i="20"/>
  <c r="Y23" i="20"/>
  <c r="S13" i="20"/>
  <c r="S24" i="20" s="1"/>
  <c r="C10" i="13" s="1"/>
  <c r="U13" i="20"/>
  <c r="U24" i="20" s="1"/>
  <c r="D10" i="13" s="1"/>
  <c r="W13" i="20"/>
  <c r="Y13" i="20"/>
  <c r="Y24" i="20" s="1"/>
  <c r="F10" i="13" s="1"/>
  <c r="U13" i="21"/>
  <c r="D9" i="13" s="1"/>
  <c r="W13" i="21"/>
  <c r="E9" i="13" s="1"/>
  <c r="W25" i="19"/>
  <c r="E7" i="13" s="1"/>
  <c r="U25" i="19"/>
  <c r="D7" i="13" s="1"/>
  <c r="Z17" i="1"/>
  <c r="T15" i="1"/>
  <c r="X15" i="1"/>
  <c r="X18" i="1" s="1"/>
  <c r="E6" i="13" s="1"/>
  <c r="Z25" i="18"/>
  <c r="Z24" i="18"/>
  <c r="AA14" i="1"/>
  <c r="T18" i="1" l="1"/>
  <c r="W24" i="20"/>
  <c r="E10" i="13" s="1"/>
  <c r="Y12" i="23"/>
  <c r="Z12" i="23" l="1"/>
  <c r="Z13" i="23"/>
  <c r="C6" i="13"/>
  <c r="Y11" i="22"/>
  <c r="S13" i="21"/>
  <c r="C9" i="13" s="1"/>
  <c r="Y12" i="21"/>
  <c r="Y13" i="21" s="1"/>
  <c r="F9" i="13" s="1"/>
  <c r="Z12" i="20"/>
  <c r="Z13" i="20" s="1"/>
  <c r="Z11" i="22" l="1"/>
  <c r="Z12" i="22" s="1"/>
  <c r="G13" i="13" s="1"/>
  <c r="Y12" i="22"/>
  <c r="F13" i="13" s="1"/>
  <c r="Z12" i="21"/>
  <c r="Z13" i="21" s="1"/>
  <c r="G9" i="13" s="1"/>
  <c r="Z22" i="20"/>
  <c r="Z23" i="20" s="1"/>
  <c r="Z24" i="20" s="1"/>
  <c r="G10" i="13" s="1"/>
  <c r="Z23" i="18"/>
  <c r="Z23" i="19"/>
  <c r="Z24" i="19" s="1"/>
  <c r="Z13" i="18" l="1"/>
  <c r="Z14" i="18" s="1"/>
  <c r="I69" i="14"/>
  <c r="J52" i="14"/>
  <c r="G55" i="14"/>
  <c r="G52" i="14" s="1"/>
  <c r="H43" i="14"/>
  <c r="I32" i="14"/>
  <c r="G30" i="14"/>
  <c r="G29" i="14" s="1"/>
  <c r="G28" i="14" s="1"/>
  <c r="J21" i="14"/>
  <c r="J20" i="14" s="1"/>
  <c r="H26" i="14"/>
  <c r="K26" i="14"/>
  <c r="G22" i="14"/>
  <c r="K22" i="14"/>
  <c r="H54" i="14"/>
  <c r="H23" i="14"/>
  <c r="H21" i="14" s="1"/>
  <c r="H20" i="14" s="1"/>
  <c r="H57" i="14"/>
  <c r="J57" i="14"/>
  <c r="Y26" i="18" s="1"/>
  <c r="H47" i="14"/>
  <c r="J47" i="14"/>
  <c r="G14" i="14"/>
  <c r="G13" i="14" s="1"/>
  <c r="G8" i="14"/>
  <c r="H16" i="14"/>
  <c r="H14" i="14"/>
  <c r="H13" i="14" s="1"/>
  <c r="J8" i="14"/>
  <c r="K10" i="14"/>
  <c r="K11" i="14"/>
  <c r="I15" i="14"/>
  <c r="K15" i="14" s="1"/>
  <c r="I17" i="14"/>
  <c r="J18" i="14"/>
  <c r="J14" i="14" s="1"/>
  <c r="J13" i="14" s="1"/>
  <c r="I24" i="14"/>
  <c r="I21" i="14" s="1"/>
  <c r="I20" i="14" s="1"/>
  <c r="I25" i="14"/>
  <c r="I31" i="14"/>
  <c r="K31" i="14" s="1"/>
  <c r="H29" i="14"/>
  <c r="J29" i="14"/>
  <c r="Z16" i="1" s="1"/>
  <c r="AA16" i="1" s="1"/>
  <c r="AA17" i="1" s="1"/>
  <c r="I41" i="14"/>
  <c r="K41" i="14"/>
  <c r="H42" i="14"/>
  <c r="J40" i="14"/>
  <c r="G44" i="14"/>
  <c r="G40" i="14" s="1"/>
  <c r="I48" i="14"/>
  <c r="I47" i="14" s="1"/>
  <c r="G49" i="14"/>
  <c r="K49" i="14" s="1"/>
  <c r="I53" i="14"/>
  <c r="I52" i="14" s="1"/>
  <c r="I58" i="14"/>
  <c r="I57" i="14" s="1"/>
  <c r="G59" i="14"/>
  <c r="G57" i="14" s="1"/>
  <c r="H68" i="14"/>
  <c r="H67" i="14" s="1"/>
  <c r="H66" i="14" s="1"/>
  <c r="H65" i="14" s="1"/>
  <c r="J68" i="14"/>
  <c r="J67" i="14"/>
  <c r="J66" i="14" s="1"/>
  <c r="J65" i="14" s="1"/>
  <c r="I70" i="14"/>
  <c r="I68" i="14" s="1"/>
  <c r="I67" i="14" s="1"/>
  <c r="I66" i="14" s="1"/>
  <c r="I65" i="14" s="1"/>
  <c r="K70" i="14"/>
  <c r="H8" i="14"/>
  <c r="H7" i="14" s="1"/>
  <c r="K59" i="14"/>
  <c r="K16" i="14"/>
  <c r="H52" i="14"/>
  <c r="K32" i="14"/>
  <c r="K48" i="14"/>
  <c r="I29" i="14"/>
  <c r="I28" i="14" s="1"/>
  <c r="G21" i="14"/>
  <c r="G20" i="14" s="1"/>
  <c r="K24" i="14"/>
  <c r="K43" i="14"/>
  <c r="K54" i="14"/>
  <c r="G7" i="14"/>
  <c r="V15" i="1"/>
  <c r="K18" i="14"/>
  <c r="G68" i="14"/>
  <c r="G67" i="14" s="1"/>
  <c r="G66" i="14" s="1"/>
  <c r="G65" i="14" s="1"/>
  <c r="K69" i="14"/>
  <c r="J28" i="14"/>
  <c r="H40" i="14"/>
  <c r="H39" i="14"/>
  <c r="K42" i="14"/>
  <c r="H28" i="14"/>
  <c r="K58" i="14"/>
  <c r="K57" i="14" s="1"/>
  <c r="I40" i="14"/>
  <c r="I39" i="14" s="1"/>
  <c r="K25" i="14"/>
  <c r="H46" i="14"/>
  <c r="G6" i="14" l="1"/>
  <c r="H37" i="14"/>
  <c r="K23" i="14"/>
  <c r="I14" i="14"/>
  <c r="I13" i="14" s="1"/>
  <c r="I6" i="14" s="1"/>
  <c r="K8" i="14"/>
  <c r="K7" i="14" s="1"/>
  <c r="Y27" i="18"/>
  <c r="Y28" i="18" s="1"/>
  <c r="F8" i="13" s="1"/>
  <c r="Z26" i="18"/>
  <c r="Z27" i="18" s="1"/>
  <c r="Z28" i="18" s="1"/>
  <c r="G8" i="13" s="1"/>
  <c r="K53" i="14"/>
  <c r="H6" i="14"/>
  <c r="V18" i="1"/>
  <c r="I46" i="14"/>
  <c r="I37" i="14" s="1"/>
  <c r="J46" i="14"/>
  <c r="K21" i="14"/>
  <c r="K20" i="14" s="1"/>
  <c r="K47" i="14"/>
  <c r="J7" i="14"/>
  <c r="Y14" i="19"/>
  <c r="Y25" i="19" s="1"/>
  <c r="F7" i="13" s="1"/>
  <c r="G39" i="14"/>
  <c r="G47" i="14"/>
  <c r="G46" i="14" s="1"/>
  <c r="K68" i="14"/>
  <c r="K67" i="14" s="1"/>
  <c r="K66" i="14" s="1"/>
  <c r="K65" i="14" s="1"/>
  <c r="K30" i="14"/>
  <c r="K29" i="14" s="1"/>
  <c r="K28" i="14" s="1"/>
  <c r="K44" i="14"/>
  <c r="K40" i="14" s="1"/>
  <c r="K39" i="14" s="1"/>
  <c r="J39" i="14"/>
  <c r="J37" i="14" s="1"/>
  <c r="K17" i="14"/>
  <c r="K14" i="14" s="1"/>
  <c r="K13" i="14" s="1"/>
  <c r="Z13" i="1"/>
  <c r="K55" i="14"/>
  <c r="K52" i="14" s="1"/>
  <c r="K46" i="14" s="1"/>
  <c r="D6" i="13" l="1"/>
  <c r="AA18" i="1"/>
  <c r="G6" i="13" s="1"/>
  <c r="K6" i="14"/>
  <c r="J6" i="14"/>
  <c r="J3" i="14" s="1"/>
  <c r="Y13" i="19"/>
  <c r="Z13" i="19" s="1"/>
  <c r="Z14" i="19" s="1"/>
  <c r="Z25" i="19" s="1"/>
  <c r="G7" i="13" s="1"/>
  <c r="AA13" i="1"/>
  <c r="Z15" i="1"/>
  <c r="K37" i="14"/>
  <c r="Z13" i="2"/>
  <c r="Z14" i="2" s="1"/>
  <c r="G37" i="14"/>
  <c r="G3" i="14" s="1"/>
  <c r="H3" i="14"/>
  <c r="I3" i="14"/>
  <c r="K3" i="14" l="1"/>
  <c r="Z18" i="1"/>
  <c r="F6" i="13" s="1"/>
</calcChain>
</file>

<file path=xl/sharedStrings.xml><?xml version="1.0" encoding="utf-8"?>
<sst xmlns="http://schemas.openxmlformats.org/spreadsheetml/2006/main" count="798" uniqueCount="228">
  <si>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</si>
  <si>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</si>
  <si>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</si>
  <si>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</si>
  <si>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</si>
  <si>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</si>
  <si>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</si>
  <si>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</si>
  <si>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</si>
  <si>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</si>
  <si>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</si>
  <si>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</si>
  <si>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</si>
  <si>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Meses</t>
  </si>
  <si>
    <t>Monto</t>
  </si>
  <si>
    <t>1. Línea de acción: .</t>
  </si>
  <si>
    <t xml:space="preserve">2. Programa: </t>
  </si>
  <si>
    <t>Ubicación Geográfica</t>
  </si>
  <si>
    <t>Código</t>
  </si>
  <si>
    <t>Área Protegida</t>
  </si>
  <si>
    <t>CONAP</t>
  </si>
  <si>
    <t>1. Línea de acción: Conservación del área protegida y su biodiversidad.</t>
  </si>
  <si>
    <t>Conservación del Área Protegida y su Biodiversidad</t>
  </si>
  <si>
    <t>RUBROS</t>
  </si>
  <si>
    <t>COSTO/ UNIDAD/Q.</t>
  </si>
  <si>
    <t xml:space="preserve">Código </t>
  </si>
  <si>
    <t>Manejo de Recursos</t>
  </si>
  <si>
    <t>Capacitacion sobre la metodologia de recoleccion de semillas nativas.</t>
  </si>
  <si>
    <t>RENGLON</t>
  </si>
  <si>
    <t>UNIDAD DE MEDIDA</t>
  </si>
  <si>
    <t>CANTIDAD</t>
  </si>
  <si>
    <t>CODIGO</t>
  </si>
  <si>
    <t>COMUNIDAD</t>
  </si>
  <si>
    <t>MUNICIPALIDAD</t>
  </si>
  <si>
    <t>OTRAS INSTITUCIONES (Q)</t>
  </si>
  <si>
    <t>PROGRAMA DE CONTROL Y VIGILANCIA</t>
  </si>
  <si>
    <t>TOTAL POR PROGRAMA</t>
  </si>
  <si>
    <t>SUB TOTAL AC=</t>
  </si>
  <si>
    <t>Jornal</t>
  </si>
  <si>
    <t>Unidad</t>
  </si>
  <si>
    <t>Jornales de Autoridades Locales</t>
  </si>
  <si>
    <t>Técnico Forestal</t>
  </si>
  <si>
    <t>Combustible</t>
  </si>
  <si>
    <t>km/galon</t>
  </si>
  <si>
    <t>Viaticos</t>
  </si>
  <si>
    <t>Nombre</t>
  </si>
  <si>
    <t>Codigo</t>
  </si>
  <si>
    <t>Verificadores</t>
  </si>
  <si>
    <t>Técnico Forestal Municipal</t>
  </si>
  <si>
    <t>Técnicos CONAP</t>
  </si>
  <si>
    <t>ESTEFFOR</t>
  </si>
  <si>
    <t>Municipalidad de Jacaltenango</t>
  </si>
  <si>
    <t>Costo de afiches</t>
  </si>
  <si>
    <t>Costo de spot y tv</t>
  </si>
  <si>
    <t>PROGRAMA DE MANEJO DE RECUROS</t>
  </si>
  <si>
    <t>Resultado 1.2.Se logra realizar acciones para la conservacion de las especies nativas dentro del área.</t>
  </si>
  <si>
    <t>PROGRAMA DE INVESTIGACIÓN Y MONITOREO</t>
  </si>
  <si>
    <t>Resutaltado 1.1. Se logra la conservacion de especies de importancia y en peligro de extinción</t>
  </si>
  <si>
    <t>Actividad 1.1. Elaboración de un estudio floristico de las especies existentes dentro del área protegida.</t>
  </si>
  <si>
    <t>jornal</t>
  </si>
  <si>
    <t>Costo del Estudio Florisitico</t>
  </si>
  <si>
    <t>Tecnico Forestal</t>
  </si>
  <si>
    <t>Costo de producción por unidad</t>
  </si>
  <si>
    <t>GRAN TOTAL</t>
  </si>
  <si>
    <t>OTRAS INSTITUCIONES</t>
  </si>
  <si>
    <t xml:space="preserve">Objetivo 1. Lograr la conservación de la biodiversidad del área protegida "Montaña Aq´omá". </t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</si>
  <si>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Formulación y ejecución del plan municipal de prevención de incendios forestales.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</si>
  <si>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 xml:space="preserve"> Capacitación a autoridades comunales ( Alcaldes aux, Guardabosques, cocodes) del área protegida "Montaña Aq´omá"</t>
    </r>
  </si>
  <si>
    <t>Resultado 1.2. Autoridades locales de 7 comunidades son capacitados sobre prevención y control de incendios forestales</t>
  </si>
  <si>
    <t>Resultado 1.3. Se cuenta con rotulacion para la sensibilizacion y consevacion del AP "Montaña Aq´omá"</t>
  </si>
  <si>
    <t>Rotulos Elaborados y Colocados</t>
  </si>
  <si>
    <t>Resultado 1.4. Se cuenta con monitoreos y recorridos para la conservacion del AP.</t>
  </si>
  <si>
    <t>Jornales de la Comunidad</t>
  </si>
  <si>
    <t>Tecnico Municipal</t>
  </si>
  <si>
    <t>MANEJO DE RECURSO</t>
  </si>
  <si>
    <t>Comunidad</t>
  </si>
  <si>
    <t>2. Programa: Investigacion y Monitoreo</t>
  </si>
  <si>
    <t>INVESTIGACION Y MONITOREO</t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</si>
  <si>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y ejecutado para prevenir y controlar los incendios forestales a través de reuniones con municipalidad,  organizaciones e instituciones presentes en el área</t>
    </r>
  </si>
  <si>
    <t>Actividad 1.3. Elaboracion y colocación de rotulos dentro y fuera del AP.</t>
  </si>
  <si>
    <t>Actividad 1.4. Monitoreos y recorridos para la conservación del AP</t>
  </si>
  <si>
    <t>Resultado 1.Conocer el listado de las especies en peligro de extinción.</t>
  </si>
  <si>
    <t>Resultado 1.1. Se cuenta con todas las especies que se encuentran dentro del área protegida.</t>
  </si>
  <si>
    <t>Actividad 1.2.1 Recolección de semillas de las especes nativas en peligro de extinción</t>
  </si>
  <si>
    <t>Actividad 1.2.2. Capacitacion sobre la metodologia de recoleccion de semillas nativas.</t>
  </si>
  <si>
    <t>1.2.3. Implementación de un vivero municipal con especies nativas</t>
  </si>
  <si>
    <t>Objetivo 1. Promover el manejo de recurso naturales de forma sostenible de especies nativas del Área Protegida.</t>
  </si>
  <si>
    <t>Actividad 1.1. Elaborar un estudio de porcentaje de prendimiento de especies nativas a traves de los métodos de propagación</t>
  </si>
  <si>
    <t>Personal Municipal</t>
  </si>
  <si>
    <t>Otras Instituciones</t>
  </si>
  <si>
    <t xml:space="preserve"> CONAP</t>
  </si>
  <si>
    <t xml:space="preserve">Estudio finalizado </t>
  </si>
  <si>
    <t>Otras instuciones</t>
  </si>
  <si>
    <t>Municipalidad</t>
  </si>
  <si>
    <t>Otras instituciones</t>
  </si>
  <si>
    <t>2. Programa: Uso Publico</t>
  </si>
  <si>
    <t>3. Sub programa: Educación ambiental y cultural</t>
  </si>
  <si>
    <t>MUNICIPALIDAD DE JACALTENANGO</t>
  </si>
  <si>
    <t>CONSEJO NACIONAL DE ÁREAS PROTEGIDAS -CONAP-</t>
  </si>
  <si>
    <t>PARQUE REGIONAL MUNICIPAL "MONTAÑA AQ´OMÁ</t>
  </si>
  <si>
    <t>Municipio-Área Protegida</t>
  </si>
  <si>
    <t>Resultado Esperado 2,021</t>
  </si>
  <si>
    <t>PLAN OPERATIVO ANUAL 2021</t>
  </si>
  <si>
    <t>Documento, fotografias, boletas</t>
  </si>
  <si>
    <t>Investigación</t>
  </si>
  <si>
    <t>Fotografias, listado de participantes</t>
  </si>
  <si>
    <t>Fotogrfías, inventario de semillas.</t>
  </si>
  <si>
    <t>Área municipal</t>
  </si>
  <si>
    <t>Fotografías del rótulo establecido y colocado en campo.</t>
  </si>
  <si>
    <t>Comunidades y cabecera municipal</t>
  </si>
  <si>
    <t>Fam-page creada con información de las acciónes que se desarrollan en el área protegida</t>
  </si>
  <si>
    <t>3. Sub programa: Divulgación y relaciónes públicas</t>
  </si>
  <si>
    <t>2. Programa: Asistencia, orientación y participación comunitaria</t>
  </si>
  <si>
    <t>Comunidades</t>
  </si>
  <si>
    <t>Resultado Esperado 2021</t>
  </si>
  <si>
    <t>Vida Silvestre</t>
  </si>
  <si>
    <t>Administración</t>
  </si>
  <si>
    <t>1. Línea de acción: Conservación del área protegida y su biodiversidad</t>
  </si>
  <si>
    <t>Objetivo 1. Desarrollar  acciónes basadas en instrumentos que contribuyan a la proteccion y conservación del área protegida.</t>
  </si>
  <si>
    <t>Objetivo 1. Fortalecer las capacidades comunitarias en temas relacionados a la protección y conservación de la biodiversidad dentro y fuera de áreas protegidas.</t>
  </si>
  <si>
    <t>Objetivo 1. Contribuir a la conservación y reproducción del germoplasma forestal del área protegida.</t>
  </si>
  <si>
    <t>2.  Programa: Manejo de Recursos</t>
  </si>
  <si>
    <t>2. Programa: Manejo de Recursos</t>
  </si>
  <si>
    <t>3. Sub programa: Actividades productivas</t>
  </si>
  <si>
    <t>Objetivo 1. Conocer el estado de conservación del área protegida mediante monitoreos biologicos</t>
  </si>
  <si>
    <t>Objetivo 1. Conocer el listado de las especies en peligro de extinción que alberga el ára protegida</t>
  </si>
  <si>
    <t>1.1.1. Elaborar un estudio sobre especies de importancia economica y cultural que se encuentran dentro del área protegida.</t>
  </si>
  <si>
    <t>Objetivo 2. Divulgar por diferentes medios sobre la importancia del área protegida así como las acciónes de manejo que se desarrollar en la misma.</t>
  </si>
  <si>
    <t>2.2.3. Participación en un COMUDE para socilaizar infroamción referente al área protegida</t>
  </si>
  <si>
    <t>Fotografías de la participación</t>
  </si>
  <si>
    <t>3. Subprograma:</t>
  </si>
  <si>
    <t>Coservación de los Recursos Naturales</t>
  </si>
  <si>
    <t>1.1.1. Un taller sobre las tecnicas bascias para el control, combate y liquidación de incendios forestales dirigido a lideres comunitarios de comunidades aledañas al área protegida.</t>
  </si>
  <si>
    <t>Objetivo 2. Mantener la participación de las comunidades en las acciónes desarrolladas por el proyecto consolidación del SIGAP</t>
  </si>
  <si>
    <t>Documento</t>
  </si>
  <si>
    <t>2.1. Se cuenta con un espacio para la reproducción de semillas locales, recolectadas dentro del área protegida</t>
  </si>
  <si>
    <t>1.1. Se cuenta con un estudio de importancia de las especies forestales de importancia dentro del área protegida.</t>
  </si>
  <si>
    <t>1.1. Centros educativos reciben una charla de concientización sobre áreas protegidas y diversidad biológica</t>
  </si>
  <si>
    <t>1.1. Se conoce el estado de conservación del AP mediante indicadores considerados en los monitoreos biológicos</t>
  </si>
  <si>
    <t>2.1   7 Comunidades participan en el desarrollo del proyecto consolidación del SIGAP</t>
  </si>
  <si>
    <t>1. Línea de acción: Conservación del Área Protegida y su Biodiversidad</t>
  </si>
  <si>
    <t xml:space="preserve">2. Programa: Administración </t>
  </si>
  <si>
    <t>3. Sub-programa: Sostenibilidad financiera</t>
  </si>
  <si>
    <t>3. Sub-programa: Manejo y uso tradicional de recursos naturales del bosque</t>
  </si>
  <si>
    <t>Documento del Plan de prevención y control de incendios forestales actualizado</t>
  </si>
  <si>
    <t>Muni</t>
  </si>
  <si>
    <t>Listado de participantes, boleta, fotografías</t>
  </si>
  <si>
    <t xml:space="preserve">3. Sub-programa: </t>
  </si>
  <si>
    <t>Municipalidad, CONAP y La Academia</t>
  </si>
  <si>
    <t>3. Sub-programa: Capacitación, fortalecimiento local  y extensionismo</t>
  </si>
  <si>
    <t>Otras instituciónes</t>
  </si>
  <si>
    <t xml:space="preserve"> Comunidad</t>
  </si>
  <si>
    <t>PARQUE REGIONAL MUNICIPAL MONTAÑA AQ´OMÁ</t>
  </si>
  <si>
    <t>Uso público</t>
  </si>
  <si>
    <t>Conservación de los RRNN</t>
  </si>
  <si>
    <t>Aistencia, orientación y participación comunitaria</t>
  </si>
  <si>
    <t>PRESUPUESTO IDEAL PARA EL MANEJO DEL AREA PROTEGIDA EN EL AÑO 2021</t>
  </si>
  <si>
    <t>TOTAL POR PROGRAMA DE MANEJO</t>
  </si>
  <si>
    <t>PROGRAMA DE MANEJO</t>
  </si>
  <si>
    <t>Desarrollo económico</t>
  </si>
  <si>
    <t>3. Sub-programa: Proyectos de desarrollo comunitario</t>
  </si>
  <si>
    <t>Objetivo 1. Compensar a las comunidades el cuidado y proteccion del área protegida a través de proyectos amigables con el ambiente.</t>
  </si>
  <si>
    <t>Fotografías e informe del proyecto</t>
  </si>
  <si>
    <t>PARQUE REGIONAL MUNICIPAL "MONTAÑA AQ´OMÁ"</t>
  </si>
  <si>
    <t xml:space="preserve">1.1. Dos comunidades son beneficiadas con un proyecto  </t>
  </si>
  <si>
    <t>Objetivo 1. Se logra sensibilizar a la población de Jacaltenango sobre la importancia de la proteccion de las áreas protegidas y su biodiversidad.</t>
  </si>
  <si>
    <t>Otras instuciones (ESTEFOR)</t>
  </si>
  <si>
    <t>Otras Instituciones (CONRED)</t>
  </si>
  <si>
    <t>CONAP (Consolidación del SIGAP)</t>
  </si>
  <si>
    <t xml:space="preserve"> CONAP (Consolidación del SIGAP)</t>
  </si>
  <si>
    <t>Objetivo 1. Gestionar fondos para el manejo y la administración del área protegida</t>
  </si>
  <si>
    <t>1.1.1. Elaboración y gestión del presupuesto anual para el manejo y administración del área protegida.</t>
  </si>
  <si>
    <t>1.1. Se cuenta con la aprobación del presupuesto anual para el manejo del área</t>
  </si>
  <si>
    <t>APORTE DEL DONANTE</t>
  </si>
  <si>
    <t>1.1.1. Desarrollo de una faena de recoleccíon de semillas forestales propias del lugar</t>
  </si>
  <si>
    <t>1.1.1. Desarrollo de 3 monitoreos biológicos en el área protegida</t>
  </si>
  <si>
    <t xml:space="preserve">2.1.1. Un Recorrido mensual para el monitoreo, control y vigilancia de talas, extracción de especímenes de vida silvestre, invasión y otros ilícitos dentro del área protegida. </t>
  </si>
  <si>
    <t>1.1. Se dispone de  semillas forestales nativas del área protegida para su posterior reproducción.</t>
  </si>
  <si>
    <t xml:space="preserve">Objetivo 2. Disponer de un vivero forestal para la reproducción de especies locales. </t>
  </si>
  <si>
    <t>Fotografías, Inventario de plantas</t>
  </si>
  <si>
    <t>X</t>
  </si>
  <si>
    <t>Aldea Huitzobal y Acoma</t>
  </si>
  <si>
    <t>Area Protegida</t>
  </si>
  <si>
    <t>1.1. Un plan para prevenir y controlar los incendios forestales con la participación activa de Autoridades locales, instituciónes y comunidades.</t>
  </si>
  <si>
    <t>Objetivo 2. Disminuir actividades ilítcitas dentro del área protegia a tráves de monitoreos y recorridos constantes de las comunidades aledañas.</t>
  </si>
  <si>
    <t>2.1. Disminuir actividades ilítcitas dentro del área protegia a tráves de monitoreos y recorridos constantes de personas comunitarias aledañas.</t>
  </si>
  <si>
    <t>Oficina Forestal Municipal - Comunidades</t>
  </si>
  <si>
    <t>Producción de plantas forestales para la recuperación de áreas desprovistas de bosque, en las áreas aledañas al área protegida.</t>
  </si>
  <si>
    <t>Oficina forestal municipal, CONAP</t>
  </si>
  <si>
    <t>Oficina Forestal Municipal.</t>
  </si>
  <si>
    <t>Oficina Forestal Municipal, CONAP, Comunidades aledañas al área.</t>
  </si>
  <si>
    <t>Comunidades aledañas, Oficina Forestal Municipal  y CONAP (Extencionistas y regente del proyecto KFW)</t>
  </si>
  <si>
    <t>1.1.1. Charlas desarrolladas en centros educativos de comunidades y cabecera municipal, sobre diversidad biológica y áreas protegidas</t>
  </si>
  <si>
    <t>Municipio.</t>
  </si>
  <si>
    <t xml:space="preserve">2.1.1. Un evento para la elaboración del plan de  inversion y plan de conservación. </t>
  </si>
  <si>
    <t>Plan de inversión y conservación, impreso y entregado .</t>
  </si>
  <si>
    <t>1.1. 25 personas de comunidades aledañas al área protegida son capacitadas sobre como controlar, combatir y liquidar un incedio forestal.</t>
  </si>
  <si>
    <t>1.2. Perímetro del área protegida con ronda cortafuego, para proteccion del al área a incendios Forestales.</t>
  </si>
  <si>
    <t>1.2.1. Mantenimiento de ronda corta fuego   del área  protegida</t>
  </si>
  <si>
    <t>Fotografias</t>
  </si>
  <si>
    <t>Oficina Forestal Municipal, CONAP-CONRED</t>
  </si>
  <si>
    <t>Oficina Forestal Municipal, CONAP a través del proyecto KFW.</t>
  </si>
  <si>
    <t>Listado de participantes, fotografias.</t>
  </si>
  <si>
    <t>1.1.1. Entrega de estufas ahorradoras de leña</t>
  </si>
  <si>
    <t>|</t>
  </si>
  <si>
    <t>Proyecto Consolidación del SIGAP -Oficina Forestal Municipal- Comunidad</t>
  </si>
  <si>
    <t>Proyecto Consolidación del SIGAP -Oficina Forestal Municipal - Comunidad</t>
  </si>
  <si>
    <t>Consolidación del SIGAP - Oficina Forestal Municipal y Comunidades.</t>
  </si>
  <si>
    <t>CONAP, Oficina Forestal Municipal.</t>
  </si>
  <si>
    <t>Oficina Forestal Municipal</t>
  </si>
  <si>
    <t>1.1.1. Actualización del  plan de prevención y control de incendios forestales del Área.</t>
  </si>
  <si>
    <t>Material elaborado, Fotografias</t>
  </si>
  <si>
    <t>Oficina Forestal Municipal, CONAP</t>
  </si>
  <si>
    <t>2.  Programa: Protección y vigilancia</t>
  </si>
  <si>
    <t xml:space="preserve">3. Sub-programa: Control y vigilancia </t>
  </si>
  <si>
    <t xml:space="preserve">1.1. La poblacion local conoce de la importancia del área protegida a través de los multiples beneficios socio-ambientales que la misma brinda. </t>
  </si>
  <si>
    <t>1.1.1. Diseño e impresión de material divulgativo (trifoliares, spot radial, material audio visual, mantas vinilicas).</t>
  </si>
  <si>
    <t>1.1.1. Actualización de fan-page sobre el área protegida</t>
  </si>
  <si>
    <t>1.2. Se cuenta con un rotulo informativo en la entrada al área protegida</t>
  </si>
  <si>
    <t>1.2.1. Diseño, realizacion y colocación de un rótulo informativo en la entrada del área protegida.</t>
  </si>
  <si>
    <t>3. Sub-programa: Participación comunitaria</t>
  </si>
  <si>
    <t>2. Programa: Desarrollo económico</t>
  </si>
  <si>
    <t>Ordenamiento territorial</t>
  </si>
  <si>
    <t>3. Sub-programa:Tenencia de la tierra</t>
  </si>
  <si>
    <t>Objetivo 1. Delimitar y demarcar el área protegida para su mejor administración</t>
  </si>
  <si>
    <t>1.1. Se logra la demarcación del perimetro del área protegida</t>
  </si>
  <si>
    <t xml:space="preserve">1.1.1. Construcción muro perimetral con postes de concreto reforzado del PRM </t>
  </si>
  <si>
    <t>Protección y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</si>
</sst>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[$Q-100A]#,##0.00"/>
    <numFmt numFmtId="166" formatCode="&quot;Q&quot;#,##0.0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3" tint="-0.499984740745262"/>
      <name val="Times New Roman"/>
      <family val="1"/>
    </font>
    <font>
      <b/>
      <sz val="12"/>
      <color theme="3" tint="-0.499984740745262"/>
      <name val="Times New Roman"/>
      <family val="1"/>
    </font>
    <font>
      <b/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/>
      <bottom style="thin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indexed="64"/>
      </right>
      <top/>
      <bottom/>
      <diagonal/>
    </border>
    <border>
      <left style="thin">
        <color theme="3" tint="-0.499984740745262"/>
      </left>
      <right style="thin">
        <color indexed="64"/>
      </right>
      <top/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19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left" vertical="justify"/>
    </xf>
    <xf numFmtId="0" fontId="6" fillId="0" borderId="0" xfId="0" applyFont="1" applyAlignment="1">
      <alignment vertical="justify"/>
    </xf>
    <xf numFmtId="0" fontId="6" fillId="0" borderId="0" xfId="0" applyFont="1"/>
    <xf numFmtId="0" fontId="7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/>
    </xf>
    <xf numFmtId="0" fontId="0" fillId="0" borderId="1" xfId="0" applyBorder="1"/>
    <xf numFmtId="166" fontId="15" fillId="6" borderId="1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/>
    <xf numFmtId="166" fontId="0" fillId="0" borderId="1" xfId="0" applyNumberFormat="1" applyBorder="1"/>
    <xf numFmtId="0" fontId="4" fillId="0" borderId="1" xfId="2" applyFont="1" applyFill="1" applyBorder="1" applyAlignment="1">
      <alignment vertical="center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4" fillId="0" borderId="3" xfId="0" applyFont="1" applyBorder="1"/>
    <xf numFmtId="166" fontId="0" fillId="0" borderId="1" xfId="0" applyNumberFormat="1" applyFill="1" applyBorder="1"/>
    <xf numFmtId="166" fontId="0" fillId="0" borderId="2" xfId="0" applyNumberFormat="1" applyBorder="1"/>
    <xf numFmtId="166" fontId="2" fillId="0" borderId="2" xfId="0" applyNumberFormat="1" applyFont="1" applyBorder="1"/>
    <xf numFmtId="166" fontId="0" fillId="0" borderId="0" xfId="0" applyNumberFormat="1" applyBorder="1"/>
    <xf numFmtId="166" fontId="3" fillId="3" borderId="1" xfId="0" applyNumberFormat="1" applyFont="1" applyFill="1" applyBorder="1" applyAlignment="1">
      <alignment horizontal="center"/>
    </xf>
    <xf numFmtId="166" fontId="3" fillId="7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166" fontId="0" fillId="0" borderId="4" xfId="0" applyNumberFormat="1" applyBorder="1"/>
    <xf numFmtId="0" fontId="0" fillId="0" borderId="4" xfId="0" applyBorder="1"/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justify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66" fontId="2" fillId="6" borderId="1" xfId="0" applyNumberFormat="1" applyFont="1" applyFill="1" applyBorder="1"/>
    <xf numFmtId="166" fontId="10" fillId="6" borderId="1" xfId="0" applyNumberFormat="1" applyFont="1" applyFill="1" applyBorder="1"/>
    <xf numFmtId="166" fontId="2" fillId="2" borderId="2" xfId="0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165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166" fontId="0" fillId="8" borderId="1" xfId="0" applyNumberFormat="1" applyFill="1" applyBorder="1"/>
    <xf numFmtId="166" fontId="0" fillId="9" borderId="1" xfId="0" applyNumberFormat="1" applyFill="1" applyBorder="1"/>
    <xf numFmtId="166" fontId="2" fillId="9" borderId="2" xfId="0" applyNumberFormat="1" applyFont="1" applyFill="1" applyBorder="1"/>
    <xf numFmtId="0" fontId="4" fillId="3" borderId="1" xfId="0" applyFont="1" applyFill="1" applyBorder="1" applyAlignment="1">
      <alignment vertical="top" wrapText="1"/>
    </xf>
    <xf numFmtId="166" fontId="2" fillId="8" borderId="1" xfId="0" applyNumberFormat="1" applyFont="1" applyFill="1" applyBorder="1"/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Border="1"/>
    <xf numFmtId="0" fontId="17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10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11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11" borderId="0" xfId="0" applyNumberFormat="1" applyFont="1" applyFill="1" applyBorder="1" applyAlignment="1">
      <alignment horizontal="left" vertical="center" wrapText="1"/>
    </xf>
    <xf numFmtId="165" fontId="10" fillId="11" borderId="0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top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vertical="justify"/>
    </xf>
    <xf numFmtId="0" fontId="9" fillId="0" borderId="0" xfId="0" applyFont="1" applyFill="1" applyBorder="1" applyAlignment="1">
      <alignment vertical="justify"/>
    </xf>
    <xf numFmtId="0" fontId="8" fillId="0" borderId="0" xfId="0" applyFont="1" applyAlignment="1"/>
    <xf numFmtId="0" fontId="2" fillId="0" borderId="0" xfId="0" applyFont="1" applyAlignment="1"/>
    <xf numFmtId="3" fontId="2" fillId="0" borderId="0" xfId="0" applyNumberFormat="1" applyFont="1" applyAlignment="1"/>
    <xf numFmtId="165" fontId="9" fillId="12" borderId="1" xfId="0" applyNumberFormat="1" applyFont="1" applyFill="1" applyBorder="1" applyAlignment="1">
      <alignment horizontal="left" vertical="center"/>
    </xf>
    <xf numFmtId="165" fontId="9" fillId="4" borderId="0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left" vertical="center" wrapText="1"/>
    </xf>
    <xf numFmtId="165" fontId="11" fillId="0" borderId="0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0" fillId="4" borderId="0" xfId="0" applyFill="1"/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0" fillId="4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49" fontId="20" fillId="10" borderId="1" xfId="0" applyNumberFormat="1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vertical="center" wrapText="1"/>
    </xf>
    <xf numFmtId="0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49" fontId="20" fillId="0" borderId="1" xfId="0" applyNumberFormat="1" applyFont="1" applyFill="1" applyBorder="1" applyAlignment="1">
      <alignment vertical="center" wrapText="1"/>
    </xf>
    <xf numFmtId="165" fontId="20" fillId="0" borderId="1" xfId="0" applyNumberFormat="1" applyFont="1" applyFill="1" applyBorder="1" applyAlignment="1">
      <alignment vertical="center"/>
    </xf>
    <xf numFmtId="165" fontId="21" fillId="0" borderId="1" xfId="1" applyNumberFormat="1" applyFont="1" applyBorder="1" applyAlignment="1">
      <alignment vertical="center"/>
    </xf>
    <xf numFmtId="165" fontId="20" fillId="0" borderId="1" xfId="0" applyNumberFormat="1" applyFont="1" applyBorder="1" applyAlignment="1">
      <alignment vertical="center" wrapText="1"/>
    </xf>
    <xf numFmtId="165" fontId="20" fillId="0" borderId="1" xfId="1" applyNumberFormat="1" applyFont="1" applyBorder="1" applyAlignment="1">
      <alignment vertical="center"/>
    </xf>
    <xf numFmtId="165" fontId="20" fillId="4" borderId="1" xfId="0" applyNumberFormat="1" applyFont="1" applyFill="1" applyBorder="1" applyAlignment="1">
      <alignment vertical="center" wrapText="1"/>
    </xf>
    <xf numFmtId="165" fontId="20" fillId="0" borderId="1" xfId="0" applyNumberFormat="1" applyFont="1" applyBorder="1"/>
    <xf numFmtId="165" fontId="20" fillId="4" borderId="1" xfId="0" applyNumberFormat="1" applyFont="1" applyFill="1" applyBorder="1"/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/>
    <xf numFmtId="0" fontId="21" fillId="0" borderId="1" xfId="0" applyFont="1" applyFill="1" applyBorder="1"/>
    <xf numFmtId="0" fontId="20" fillId="0" borderId="0" xfId="0" applyFont="1" applyBorder="1"/>
    <xf numFmtId="0" fontId="21" fillId="0" borderId="0" xfId="0" applyFont="1" applyBorder="1"/>
    <xf numFmtId="0" fontId="20" fillId="10" borderId="30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 wrapText="1"/>
    </xf>
    <xf numFmtId="165" fontId="21" fillId="4" borderId="30" xfId="0" applyNumberFormat="1" applyFont="1" applyFill="1" applyBorder="1" applyAlignment="1">
      <alignment vertical="center" wrapText="1"/>
    </xf>
    <xf numFmtId="0" fontId="20" fillId="0" borderId="1" xfId="0" applyNumberFormat="1" applyFont="1" applyBorder="1" applyAlignment="1">
      <alignment vertical="center" wrapText="1"/>
    </xf>
    <xf numFmtId="165" fontId="20" fillId="4" borderId="4" xfId="0" applyNumberFormat="1" applyFont="1" applyFill="1" applyBorder="1" applyAlignment="1">
      <alignment vertical="center" wrapText="1"/>
    </xf>
    <xf numFmtId="0" fontId="21" fillId="0" borderId="0" xfId="0" applyFont="1"/>
    <xf numFmtId="49" fontId="20" fillId="10" borderId="12" xfId="0" applyNumberFormat="1" applyFont="1" applyFill="1" applyBorder="1" applyAlignment="1">
      <alignment vertical="center" wrapText="1"/>
    </xf>
    <xf numFmtId="0" fontId="20" fillId="10" borderId="31" xfId="0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165" fontId="21" fillId="4" borderId="12" xfId="0" applyNumberFormat="1" applyFont="1" applyFill="1" applyBorder="1" applyAlignment="1">
      <alignment horizontal="left" vertical="center" wrapText="1"/>
    </xf>
    <xf numFmtId="0" fontId="21" fillId="4" borderId="12" xfId="0" applyNumberFormat="1" applyFont="1" applyFill="1" applyBorder="1" applyAlignment="1">
      <alignment horizontal="left" vertical="center" wrapText="1"/>
    </xf>
    <xf numFmtId="165" fontId="21" fillId="4" borderId="13" xfId="0" applyNumberFormat="1" applyFont="1" applyFill="1" applyBorder="1" applyAlignment="1">
      <alignment horizontal="left" vertical="center" wrapText="1"/>
    </xf>
    <xf numFmtId="165" fontId="20" fillId="0" borderId="13" xfId="0" applyNumberFormat="1" applyFont="1" applyBorder="1" applyAlignment="1">
      <alignment vertical="center" wrapText="1"/>
    </xf>
    <xf numFmtId="0" fontId="20" fillId="0" borderId="13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2" fillId="0" borderId="1" xfId="0" applyFont="1" applyFill="1" applyBorder="1"/>
    <xf numFmtId="0" fontId="22" fillId="0" borderId="1" xfId="0" applyFont="1" applyFill="1" applyBorder="1" applyAlignment="1">
      <alignment vertical="justify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justify"/>
    </xf>
    <xf numFmtId="0" fontId="21" fillId="0" borderId="1" xfId="0" applyNumberFormat="1" applyFont="1" applyFill="1" applyBorder="1" applyAlignment="1">
      <alignment horizontal="left" vertical="center" wrapText="1"/>
    </xf>
    <xf numFmtId="165" fontId="21" fillId="0" borderId="1" xfId="0" applyNumberFormat="1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0" fillId="0" borderId="1" xfId="0" applyNumberFormat="1" applyFont="1" applyFill="1" applyBorder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justify"/>
    </xf>
    <xf numFmtId="165" fontId="21" fillId="0" borderId="1" xfId="0" applyNumberFormat="1" applyFont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left" vertical="center" wrapText="1"/>
    </xf>
    <xf numFmtId="165" fontId="21" fillId="4" borderId="1" xfId="0" applyNumberFormat="1" applyFont="1" applyFill="1" applyBorder="1" applyAlignment="1">
      <alignment horizontal="left" vertical="center" wrapText="1"/>
    </xf>
    <xf numFmtId="165" fontId="20" fillId="4" borderId="1" xfId="0" applyNumberFormat="1" applyFont="1" applyFill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165" fontId="21" fillId="0" borderId="13" xfId="0" applyNumberFormat="1" applyFont="1" applyBorder="1" applyAlignment="1">
      <alignment vertical="center" wrapText="1"/>
    </xf>
    <xf numFmtId="0" fontId="21" fillId="0" borderId="13" xfId="0" applyNumberFormat="1" applyFont="1" applyBorder="1" applyAlignment="1">
      <alignment vertical="center" wrapText="1"/>
    </xf>
    <xf numFmtId="165" fontId="21" fillId="4" borderId="13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65" fontId="20" fillId="0" borderId="6" xfId="0" applyNumberFormat="1" applyFont="1" applyFill="1" applyBorder="1"/>
    <xf numFmtId="0" fontId="20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horizontal="left" vertical="top"/>
    </xf>
    <xf numFmtId="0" fontId="21" fillId="0" borderId="42" xfId="0" applyFont="1" applyFill="1" applyBorder="1"/>
    <xf numFmtId="165" fontId="21" fillId="0" borderId="1" xfId="0" applyNumberFormat="1" applyFont="1" applyFill="1" applyBorder="1" applyAlignment="1">
      <alignment horizontal="right"/>
    </xf>
    <xf numFmtId="165" fontId="21" fillId="0" borderId="6" xfId="0" applyNumberFormat="1" applyFont="1" applyFill="1" applyBorder="1" applyAlignment="1">
      <alignment horizontal="right" vertical="center" wrapText="1"/>
    </xf>
    <xf numFmtId="165" fontId="20" fillId="0" borderId="6" xfId="0" applyNumberFormat="1" applyFont="1" applyFill="1" applyBorder="1" applyAlignment="1">
      <alignment horizontal="right"/>
    </xf>
    <xf numFmtId="0" fontId="21" fillId="0" borderId="41" xfId="0" applyFont="1" applyFill="1" applyBorder="1"/>
    <xf numFmtId="165" fontId="20" fillId="0" borderId="1" xfId="0" applyNumberFormat="1" applyFont="1" applyFill="1" applyBorder="1" applyAlignment="1">
      <alignment horizontal="right"/>
    </xf>
    <xf numFmtId="0" fontId="21" fillId="0" borderId="41" xfId="0" applyFont="1" applyFill="1" applyBorder="1" applyAlignment="1">
      <alignment wrapText="1"/>
    </xf>
    <xf numFmtId="165" fontId="21" fillId="0" borderId="1" xfId="0" applyNumberFormat="1" applyFont="1" applyFill="1" applyBorder="1" applyAlignment="1">
      <alignment horizontal="right" vertical="center"/>
    </xf>
    <xf numFmtId="165" fontId="20" fillId="0" borderId="1" xfId="0" applyNumberFormat="1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wrapText="1"/>
    </xf>
    <xf numFmtId="165" fontId="21" fillId="0" borderId="2" xfId="0" applyNumberFormat="1" applyFont="1" applyFill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49" fontId="24" fillId="10" borderId="13" xfId="0" applyNumberFormat="1" applyFont="1" applyFill="1" applyBorder="1" applyAlignment="1">
      <alignment vertical="center" wrapText="1"/>
    </xf>
    <xf numFmtId="49" fontId="24" fillId="10" borderId="12" xfId="0" applyNumberFormat="1" applyFont="1" applyFill="1" applyBorder="1" applyAlignment="1">
      <alignment vertical="center" wrapText="1"/>
    </xf>
    <xf numFmtId="49" fontId="24" fillId="1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0" borderId="1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/>
    <xf numFmtId="0" fontId="5" fillId="0" borderId="1" xfId="0" applyFont="1" applyBorder="1"/>
    <xf numFmtId="0" fontId="20" fillId="0" borderId="1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12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wrapText="1"/>
    </xf>
    <xf numFmtId="0" fontId="21" fillId="0" borderId="12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4" borderId="51" xfId="0" applyFont="1" applyFill="1" applyBorder="1" applyAlignment="1">
      <alignment vertical="center"/>
    </xf>
    <xf numFmtId="0" fontId="20" fillId="10" borderId="52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165" fontId="21" fillId="4" borderId="52" xfId="0" applyNumberFormat="1" applyFont="1" applyFill="1" applyBorder="1" applyAlignment="1">
      <alignment vertical="center" wrapText="1"/>
    </xf>
    <xf numFmtId="165" fontId="20" fillId="4" borderId="52" xfId="0" applyNumberFormat="1" applyFont="1" applyFill="1" applyBorder="1" applyAlignment="1">
      <alignment vertical="center" wrapText="1"/>
    </xf>
    <xf numFmtId="165" fontId="20" fillId="0" borderId="54" xfId="0" applyNumberFormat="1" applyFont="1" applyBorder="1"/>
    <xf numFmtId="0" fontId="20" fillId="0" borderId="54" xfId="0" applyFont="1" applyBorder="1"/>
    <xf numFmtId="165" fontId="20" fillId="0" borderId="54" xfId="0" applyNumberFormat="1" applyFont="1" applyBorder="1" applyAlignment="1">
      <alignment vertical="center" wrapText="1"/>
    </xf>
    <xf numFmtId="165" fontId="20" fillId="4" borderId="55" xfId="0" applyNumberFormat="1" applyFont="1" applyFill="1" applyBorder="1"/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56" xfId="0" applyFont="1" applyFill="1" applyBorder="1" applyAlignment="1"/>
    <xf numFmtId="0" fontId="21" fillId="0" borderId="51" xfId="0" applyFont="1" applyBorder="1"/>
    <xf numFmtId="0" fontId="21" fillId="0" borderId="53" xfId="0" applyFont="1" applyBorder="1"/>
    <xf numFmtId="0" fontId="21" fillId="0" borderId="54" xfId="0" applyFont="1" applyBorder="1"/>
    <xf numFmtId="0" fontId="20" fillId="4" borderId="9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20" fillId="4" borderId="56" xfId="0" applyFont="1" applyFill="1" applyBorder="1" applyAlignment="1">
      <alignment horizontal="center"/>
    </xf>
    <xf numFmtId="0" fontId="21" fillId="10" borderId="5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20" fillId="0" borderId="48" xfId="0" applyFont="1" applyBorder="1" applyAlignment="1">
      <alignment horizontal="center" vertical="top"/>
    </xf>
    <xf numFmtId="0" fontId="20" fillId="0" borderId="49" xfId="0" applyFont="1" applyBorder="1" applyAlignment="1">
      <alignment horizontal="center" vertical="top"/>
    </xf>
    <xf numFmtId="0" fontId="20" fillId="0" borderId="50" xfId="0" applyFont="1" applyBorder="1" applyAlignment="1">
      <alignment horizontal="center" vertical="top"/>
    </xf>
    <xf numFmtId="0" fontId="20" fillId="0" borderId="5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52" xfId="0" applyFont="1" applyBorder="1" applyAlignment="1">
      <alignment horizontal="center" vertical="top"/>
    </xf>
    <xf numFmtId="0" fontId="20" fillId="10" borderId="1" xfId="0" applyFont="1" applyFill="1" applyBorder="1" applyAlignment="1">
      <alignment horizontal="center" vertical="center"/>
    </xf>
    <xf numFmtId="49" fontId="20" fillId="10" borderId="1" xfId="0" applyNumberFormat="1" applyFont="1" applyFill="1" applyBorder="1" applyAlignment="1">
      <alignment horizontal="center" vertical="center" wrapText="1"/>
    </xf>
    <xf numFmtId="49" fontId="20" fillId="10" borderId="51" xfId="0" applyNumberFormat="1" applyFont="1" applyFill="1" applyBorder="1" applyAlignment="1">
      <alignment horizontal="center" vertical="center" wrapText="1"/>
    </xf>
    <xf numFmtId="0" fontId="20" fillId="10" borderId="52" xfId="0" applyFont="1" applyFill="1" applyBorder="1" applyAlignment="1">
      <alignment horizontal="center" vertical="center"/>
    </xf>
    <xf numFmtId="49" fontId="20" fillId="10" borderId="12" xfId="0" applyNumberFormat="1" applyFont="1" applyFill="1" applyBorder="1" applyAlignment="1">
      <alignment horizontal="center" vertical="center" wrapText="1"/>
    </xf>
    <xf numFmtId="0" fontId="20" fillId="10" borderId="12" xfId="0" applyFont="1" applyFill="1" applyBorder="1" applyAlignment="1">
      <alignment horizontal="center" vertical="center"/>
    </xf>
    <xf numFmtId="0" fontId="21" fillId="10" borderId="26" xfId="0" applyFont="1" applyFill="1" applyBorder="1" applyAlignment="1">
      <alignment horizontal="left" vertical="center" wrapText="1"/>
    </xf>
    <xf numFmtId="0" fontId="21" fillId="10" borderId="27" xfId="0" applyFont="1" applyFill="1" applyBorder="1" applyAlignment="1">
      <alignment horizontal="left" vertical="center" wrapText="1"/>
    </xf>
    <xf numFmtId="0" fontId="20" fillId="10" borderId="29" xfId="0" applyFont="1" applyFill="1" applyBorder="1" applyAlignment="1">
      <alignment horizontal="center" vertical="center"/>
    </xf>
    <xf numFmtId="0" fontId="20" fillId="10" borderId="30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49" fontId="20" fillId="10" borderId="14" xfId="0" applyNumberFormat="1" applyFont="1" applyFill="1" applyBorder="1" applyAlignment="1">
      <alignment horizontal="center" vertical="center" wrapText="1"/>
    </xf>
    <xf numFmtId="49" fontId="20" fillId="10" borderId="29" xfId="0" applyNumberFormat="1" applyFont="1" applyFill="1" applyBorder="1" applyAlignment="1">
      <alignment horizontal="center" vertical="center" wrapText="1"/>
    </xf>
    <xf numFmtId="49" fontId="20" fillId="10" borderId="30" xfId="0" applyNumberFormat="1" applyFont="1" applyFill="1" applyBorder="1" applyAlignment="1">
      <alignment horizontal="center" vertical="center" wrapText="1"/>
    </xf>
    <xf numFmtId="49" fontId="20" fillId="10" borderId="32" xfId="0" applyNumberFormat="1" applyFont="1" applyFill="1" applyBorder="1" applyAlignment="1">
      <alignment horizontal="center" vertical="center" wrapText="1"/>
    </xf>
    <xf numFmtId="49" fontId="20" fillId="10" borderId="15" xfId="0" applyNumberFormat="1" applyFont="1" applyFill="1" applyBorder="1" applyAlignment="1">
      <alignment horizontal="center" vertical="center" wrapText="1"/>
    </xf>
    <xf numFmtId="49" fontId="20" fillId="10" borderId="33" xfId="0" applyNumberFormat="1" applyFont="1" applyFill="1" applyBorder="1" applyAlignment="1">
      <alignment horizontal="center" vertical="center" wrapText="1"/>
    </xf>
    <xf numFmtId="49" fontId="20" fillId="10" borderId="0" xfId="0" applyNumberFormat="1" applyFont="1" applyFill="1" applyBorder="1" applyAlignment="1">
      <alignment horizontal="center" vertical="center" wrapText="1"/>
    </xf>
    <xf numFmtId="49" fontId="20" fillId="10" borderId="2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/>
    </xf>
    <xf numFmtId="49" fontId="20" fillId="10" borderId="2" xfId="0" applyNumberFormat="1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vertical="center" wrapText="1"/>
    </xf>
    <xf numFmtId="0" fontId="21" fillId="10" borderId="35" xfId="0" applyFont="1" applyFill="1" applyBorder="1" applyAlignment="1">
      <alignment vertical="center" wrapText="1"/>
    </xf>
    <xf numFmtId="0" fontId="21" fillId="10" borderId="11" xfId="0" applyFont="1" applyFill="1" applyBorder="1" applyAlignment="1">
      <alignment vertical="center" wrapText="1"/>
    </xf>
    <xf numFmtId="0" fontId="17" fillId="0" borderId="16" xfId="0" applyFont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17" fillId="0" borderId="18" xfId="0" applyFont="1" applyBorder="1" applyAlignment="1">
      <alignment horizontal="center" vertical="top"/>
    </xf>
    <xf numFmtId="0" fontId="17" fillId="0" borderId="19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20" xfId="0" applyFont="1" applyBorder="1" applyAlignment="1">
      <alignment horizontal="center" vertical="top"/>
    </xf>
    <xf numFmtId="0" fontId="17" fillId="0" borderId="21" xfId="0" applyFont="1" applyBorder="1" applyAlignment="1">
      <alignment horizontal="center" vertical="top"/>
    </xf>
    <xf numFmtId="0" fontId="17" fillId="0" borderId="22" xfId="0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49" fontId="9" fillId="3" borderId="34" xfId="0" applyNumberFormat="1" applyFont="1" applyFill="1" applyBorder="1" applyAlignment="1">
      <alignment horizontal="center" vertical="center" wrapText="1"/>
    </xf>
    <xf numFmtId="49" fontId="9" fillId="3" borderId="35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1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center" vertical="top"/>
    </xf>
    <xf numFmtId="0" fontId="20" fillId="0" borderId="9" xfId="0" applyFont="1" applyFill="1" applyBorder="1" applyAlignment="1">
      <alignment horizontal="left" vertical="justify"/>
    </xf>
    <xf numFmtId="0" fontId="20" fillId="0" borderId="10" xfId="0" applyFont="1" applyFill="1" applyBorder="1" applyAlignment="1">
      <alignment horizontal="left" vertical="justify"/>
    </xf>
    <xf numFmtId="0" fontId="20" fillId="0" borderId="4" xfId="0" applyFont="1" applyFill="1" applyBorder="1" applyAlignment="1">
      <alignment horizontal="left" vertical="justify"/>
    </xf>
    <xf numFmtId="0" fontId="20" fillId="0" borderId="1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left"/>
    </xf>
    <xf numFmtId="0" fontId="21" fillId="10" borderId="9" xfId="0" applyFont="1" applyFill="1" applyBorder="1" applyAlignment="1">
      <alignment horizontal="left" vertical="center" wrapText="1"/>
    </xf>
    <xf numFmtId="0" fontId="21" fillId="10" borderId="10" xfId="0" applyFont="1" applyFill="1" applyBorder="1" applyAlignment="1">
      <alignment horizontal="left" vertical="center" wrapText="1"/>
    </xf>
    <xf numFmtId="0" fontId="21" fillId="10" borderId="4" xfId="0" applyFont="1" applyFill="1" applyBorder="1" applyAlignment="1">
      <alignment horizontal="left" vertical="center" wrapText="1"/>
    </xf>
    <xf numFmtId="49" fontId="20" fillId="10" borderId="45" xfId="0" applyNumberFormat="1" applyFont="1" applyFill="1" applyBorder="1" applyAlignment="1">
      <alignment horizontal="center" vertical="center" wrapText="1"/>
    </xf>
    <xf numFmtId="49" fontId="20" fillId="10" borderId="46" xfId="0" applyNumberFormat="1" applyFont="1" applyFill="1" applyBorder="1" applyAlignment="1">
      <alignment horizontal="center" vertical="center" wrapText="1"/>
    </xf>
    <xf numFmtId="49" fontId="20" fillId="10" borderId="6" xfId="0" applyNumberFormat="1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/>
    </xf>
    <xf numFmtId="49" fontId="20" fillId="10" borderId="25" xfId="0" applyNumberFormat="1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10" borderId="47" xfId="0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left" vertical="center" wrapText="1"/>
    </xf>
    <xf numFmtId="49" fontId="20" fillId="10" borderId="37" xfId="0" applyNumberFormat="1" applyFont="1" applyFill="1" applyBorder="1" applyAlignment="1">
      <alignment horizontal="center" vertical="center" wrapText="1"/>
    </xf>
    <xf numFmtId="49" fontId="20" fillId="10" borderId="38" xfId="0" applyNumberFormat="1" applyFont="1" applyFill="1" applyBorder="1" applyAlignment="1">
      <alignment horizontal="center" vertical="center" wrapText="1"/>
    </xf>
    <xf numFmtId="49" fontId="20" fillId="10" borderId="3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20" fillId="0" borderId="9" xfId="0" applyFont="1" applyFill="1" applyBorder="1" applyAlignment="1">
      <alignment horizontal="center" vertical="justify"/>
    </xf>
    <xf numFmtId="0" fontId="20" fillId="0" borderId="10" xfId="0" applyFont="1" applyFill="1" applyBorder="1" applyAlignment="1">
      <alignment horizontal="center" vertical="justify"/>
    </xf>
    <xf numFmtId="0" fontId="20" fillId="0" borderId="4" xfId="0" applyFont="1" applyFill="1" applyBorder="1" applyAlignment="1">
      <alignment horizontal="center" vertical="justify"/>
    </xf>
    <xf numFmtId="0" fontId="0" fillId="0" borderId="1" xfId="0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9" borderId="5" xfId="0" applyFont="1" applyFill="1" applyBorder="1" applyAlignment="1">
      <alignment horizontal="center" vertical="justify"/>
    </xf>
    <xf numFmtId="0" fontId="4" fillId="9" borderId="0" xfId="0" applyFont="1" applyFill="1" applyBorder="1" applyAlignment="1">
      <alignment horizontal="center" vertical="justify"/>
    </xf>
    <xf numFmtId="0" fontId="4" fillId="6" borderId="9" xfId="0" applyFont="1" applyFill="1" applyBorder="1" applyAlignment="1">
      <alignment horizontal="center" vertical="top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vertical="top" wrapText="1"/>
    </xf>
    <xf numFmtId="0" fontId="4" fillId="5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1" fillId="9" borderId="6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21" fillId="0" borderId="0" xfId="0" applyNumberFormat="1" applyFont="1" applyBorder="1" applyAlignment="1">
      <alignment horizontal="center" vertical="center" wrapText="1"/>
    </xf>
    <xf numFmtId="165" fontId="21" fillId="4" borderId="0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0" fontId="20" fillId="10" borderId="40" xfId="0" applyFont="1" applyFill="1" applyBorder="1" applyAlignment="1">
      <alignment horizontal="center" vertical="center" wrapText="1"/>
    </xf>
    <xf numFmtId="0" fontId="20" fillId="10" borderId="40" xfId="0" applyFont="1" applyFill="1" applyBorder="1" applyAlignment="1">
      <alignment horizontal="center" vertical="center"/>
    </xf>
    <xf numFmtId="3" fontId="20" fillId="0" borderId="44" xfId="0" applyNumberFormat="1" applyFont="1" applyFill="1" applyBorder="1" applyAlignment="1">
      <alignment horizontal="center" vertical="center" wrapText="1"/>
    </xf>
    <xf numFmtId="165" fontId="20" fillId="0" borderId="40" xfId="3" applyNumberFormat="1" applyFont="1" applyFill="1" applyBorder="1" applyAlignment="1">
      <alignment horizontal="center" vertical="center" wrapText="1"/>
    </xf>
    <xf numFmtId="166" fontId="20" fillId="0" borderId="40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</cellXfs>
  <cellStyles count="4">
    <cellStyle name="Millares" xfId="3" builtinId="3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58664195191193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452548118985127"/>
          <c:w val="0.61095275590551179"/>
          <c:h val="0.75474518810148727"/>
        </c:manualLayout>
      </c:layout>
      <c:pie3DChart>
        <c:varyColors val="1"/>
        <c:ser>
          <c:idx val="4"/>
          <c:order val="4"/>
          <c:tx>
            <c:strRef>
              <c:f>'Resumen presupuesto 2021'!$G$5</c:f>
              <c:strCache>
                <c:ptCount val="1"/>
                <c:pt idx="0">
                  <c:v>TOTAL POR PROGRAMA DE MANEJO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49D9-4E1A-B4BD-C631F872CD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49D9-4E1A-B4BD-C631F872CD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9D9-4E1A-B4BD-C631F872CD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9D9-4E1A-B4BD-C631F872CD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9D9-4E1A-B4BD-C631F872CD4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134-4AAF-AAA6-024B915EED8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9D9-4E1A-B4BD-C631F872CD4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2.2146106736657917E-2"/>
                  <c:y val="7.69710557013706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D9-4E1A-B4BD-C631F872CD4D}"/>
                </c:ext>
              </c:extLst>
            </c:dLbl>
            <c:dLbl>
              <c:idx val="1"/>
              <c:layout>
                <c:manualLayout>
                  <c:x val="-5.069422572178478E-2"/>
                  <c:y val="0.112632691746864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D9-4E1A-B4BD-C631F872CD4D}"/>
                </c:ext>
              </c:extLst>
            </c:dLbl>
            <c:dLbl>
              <c:idx val="2"/>
              <c:layout>
                <c:manualLayout>
                  <c:x val="-2.4495625546806701E-2"/>
                  <c:y val="3.23155438903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D9-4E1A-B4BD-C631F872CD4D}"/>
                </c:ext>
              </c:extLst>
            </c:dLbl>
            <c:dLbl>
              <c:idx val="3"/>
              <c:layout>
                <c:manualLayout>
                  <c:x val="-0.10734120734908137"/>
                  <c:y val="0.139668270632837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D9-4E1A-B4BD-C631F872CD4D}"/>
                </c:ext>
              </c:extLst>
            </c:dLbl>
            <c:dLbl>
              <c:idx val="4"/>
              <c:layout>
                <c:manualLayout>
                  <c:x val="-5.766294838145232E-2"/>
                  <c:y val="4.45042286380869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D9-4E1A-B4BD-C631F872CD4D}"/>
                </c:ext>
              </c:extLst>
            </c:dLbl>
            <c:dLbl>
              <c:idx val="6"/>
              <c:layout>
                <c:manualLayout>
                  <c:x val="-8.3344269466316713E-3"/>
                  <c:y val="0.149308471857684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D9-4E1A-B4BD-C631F872CD4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presupuesto 2021'!$B$6:$B$13</c:f>
              <c:strCache>
                <c:ptCount val="8"/>
                <c:pt idx="0">
                  <c:v>Protección y Vigilancia</c:v>
                </c:pt>
                <c:pt idx="1">
                  <c:v>Manejo de Recursos</c:v>
                </c:pt>
                <c:pt idx="2">
                  <c:v>Uso público</c:v>
                </c:pt>
                <c:pt idx="3">
                  <c:v>Conservación de los RRNN</c:v>
                </c:pt>
                <c:pt idx="4">
                  <c:v>Aistencia, orientación y participación comunitaria</c:v>
                </c:pt>
                <c:pt idx="5">
                  <c:v>Desarrollo económico</c:v>
                </c:pt>
                <c:pt idx="6">
                  <c:v>Ordenamiento territorial</c:v>
                </c:pt>
                <c:pt idx="7">
                  <c:v>Administración</c:v>
                </c:pt>
              </c:strCache>
            </c:strRef>
          </c:cat>
          <c:val>
            <c:numRef>
              <c:f>'Resumen presupuesto 2021'!$G$6:$G$13</c:f>
              <c:numCache>
                <c:formatCode>[$Q-100A]#,##0.00</c:formatCode>
                <c:ptCount val="8"/>
                <c:pt idx="0">
                  <c:v>21200</c:v>
                </c:pt>
                <c:pt idx="1">
                  <c:v>11400</c:v>
                </c:pt>
                <c:pt idx="2">
                  <c:v>8450</c:v>
                </c:pt>
                <c:pt idx="3">
                  <c:v>7700</c:v>
                </c:pt>
                <c:pt idx="4">
                  <c:v>10000</c:v>
                </c:pt>
                <c:pt idx="5">
                  <c:v>188400</c:v>
                </c:pt>
                <c:pt idx="6">
                  <c:v>136274.5</c:v>
                </c:pt>
                <c:pt idx="7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D9-4E1A-B4BD-C631F872CD4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'Resumen presupuesto 2021'!$C$5</c15:sqref>
                        </c15:formulaRef>
                      </c:ext>
                    </c:extLst>
                    <c:strCache>
                      <c:ptCount val="1"/>
                      <c:pt idx="0">
                        <c:v>MUNICIPALIDAD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F-1134-4AAF-AAA6-024B915EED8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1-1134-4AAF-AAA6-024B915EED8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3-1134-4AAF-AAA6-024B915EED8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5-1134-4AAF-AAA6-024B915EED8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7-1134-4AAF-AAA6-024B915EED8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9-1134-4AAF-AAA6-024B915EED8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B-1134-4AAF-AAA6-024B915EED8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GT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'Resumen presupuesto 2021'!$B$6:$B$13</c15:sqref>
                        </c15:formulaRef>
                      </c:ext>
                    </c:extLst>
                    <c:strCache>
                      <c:ptCount val="8"/>
                      <c:pt idx="0">
                        <c:v>Protección y Vigilancia</c:v>
                      </c:pt>
                      <c:pt idx="1">
                        <c:v>Manejo de Recursos</c:v>
                      </c:pt>
                      <c:pt idx="2">
                        <c:v>Uso público</c:v>
                      </c:pt>
                      <c:pt idx="3">
                        <c:v>Conservación de los RRNN</c:v>
                      </c:pt>
                      <c:pt idx="4">
                        <c:v>Aistencia, orientación y participación comunitaria</c:v>
                      </c:pt>
                      <c:pt idx="5">
                        <c:v>Desarrollo económico</c:v>
                      </c:pt>
                      <c:pt idx="6">
                        <c:v>Ordenamiento territorial</c:v>
                      </c:pt>
                      <c:pt idx="7">
                        <c:v>Administración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'Resumen presupuesto 2021'!$C$6:$C$13</c15:sqref>
                        </c15:formulaRef>
                      </c:ext>
                    </c:extLst>
                    <c:numCache>
                      <c:formatCode>[$Q-100A]#,##0.00</c:formatCode>
                      <c:ptCount val="8"/>
                      <c:pt idx="0">
                        <c:v>5000</c:v>
                      </c:pt>
                      <c:pt idx="1">
                        <c:v>10700</c:v>
                      </c:pt>
                      <c:pt idx="2">
                        <c:v>6400</c:v>
                      </c:pt>
                      <c:pt idx="3">
                        <c:v>1500</c:v>
                      </c:pt>
                      <c:pt idx="4">
                        <c:v>4000</c:v>
                      </c:pt>
                      <c:pt idx="5">
                        <c:v>13200</c:v>
                      </c:pt>
                      <c:pt idx="6">
                        <c:v>33297.300000000003</c:v>
                      </c:pt>
                      <c:pt idx="7">
                        <c:v>200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D9-4E1A-B4BD-C631F872CD4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2021'!$D$5</c15:sqref>
                        </c15:formulaRef>
                      </c:ext>
                    </c:extLst>
                    <c:strCache>
                      <c:ptCount val="1"/>
                      <c:pt idx="0">
                        <c:v>COMUNIDAD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D-1134-4AAF-AAA6-024B915EED8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1134-4AAF-AAA6-024B915EED8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1134-4AAF-AAA6-024B915EED8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1134-4AAF-AAA6-024B915EED8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1134-4AAF-AAA6-024B915EED8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1134-4AAF-AAA6-024B915EED8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1134-4AAF-AAA6-024B915EED8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GT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2021'!$B$6:$B$13</c15:sqref>
                        </c15:formulaRef>
                      </c:ext>
                    </c:extLst>
                    <c:strCache>
                      <c:ptCount val="8"/>
                      <c:pt idx="0">
                        <c:v>Protección y Vigilancia</c:v>
                      </c:pt>
                      <c:pt idx="1">
                        <c:v>Manejo de Recursos</c:v>
                      </c:pt>
                      <c:pt idx="2">
                        <c:v>Uso público</c:v>
                      </c:pt>
                      <c:pt idx="3">
                        <c:v>Conservación de los RRNN</c:v>
                      </c:pt>
                      <c:pt idx="4">
                        <c:v>Aistencia, orientación y participación comunitaria</c:v>
                      </c:pt>
                      <c:pt idx="5">
                        <c:v>Desarrollo económico</c:v>
                      </c:pt>
                      <c:pt idx="6">
                        <c:v>Ordenamiento territorial</c:v>
                      </c:pt>
                      <c:pt idx="7">
                        <c:v>Administración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2021'!$D$6:$D$13</c15:sqref>
                        </c15:formulaRef>
                      </c:ext>
                    </c:extLst>
                    <c:numCache>
                      <c:formatCode>[$Q-100A]#,##0.00</c:formatCode>
                      <c:ptCount val="8"/>
                      <c:pt idx="0">
                        <c:v>6300</c:v>
                      </c:pt>
                      <c:pt idx="1">
                        <c:v>300</c:v>
                      </c:pt>
                      <c:pt idx="2">
                        <c:v>0</c:v>
                      </c:pt>
                      <c:pt idx="3">
                        <c:v>700</c:v>
                      </c:pt>
                      <c:pt idx="4">
                        <c:v>2500</c:v>
                      </c:pt>
                      <c:pt idx="5">
                        <c:v>14600</c:v>
                      </c:pt>
                      <c:pt idx="6">
                        <c:v>13830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9D9-4E1A-B4BD-C631F872CD4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2021'!$E$5</c15:sqref>
                        </c15:formulaRef>
                      </c:ext>
                    </c:extLst>
                    <c:strCache>
                      <c:ptCount val="1"/>
                      <c:pt idx="0">
                        <c:v>CONAP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1134-4AAF-AAA6-024B915EED8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D-1134-4AAF-AAA6-024B915EED8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F-1134-4AAF-AAA6-024B915EED8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1-1134-4AAF-AAA6-024B915EED8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3-1134-4AAF-AAA6-024B915EED8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5-1134-4AAF-AAA6-024B915EED8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7-1134-4AAF-AAA6-024B915EED8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GT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2021'!$B$6:$B$13</c15:sqref>
                        </c15:formulaRef>
                      </c:ext>
                    </c:extLst>
                    <c:strCache>
                      <c:ptCount val="8"/>
                      <c:pt idx="0">
                        <c:v>Protección y Vigilancia</c:v>
                      </c:pt>
                      <c:pt idx="1">
                        <c:v>Manejo de Recursos</c:v>
                      </c:pt>
                      <c:pt idx="2">
                        <c:v>Uso público</c:v>
                      </c:pt>
                      <c:pt idx="3">
                        <c:v>Conservación de los RRNN</c:v>
                      </c:pt>
                      <c:pt idx="4">
                        <c:v>Aistencia, orientación y participación comunitaria</c:v>
                      </c:pt>
                      <c:pt idx="5">
                        <c:v>Desarrollo económico</c:v>
                      </c:pt>
                      <c:pt idx="6">
                        <c:v>Ordenamiento territorial</c:v>
                      </c:pt>
                      <c:pt idx="7">
                        <c:v>Administración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2021'!$E$6:$E$13</c15:sqref>
                        </c15:formulaRef>
                      </c:ext>
                    </c:extLst>
                    <c:numCache>
                      <c:formatCode>[$Q-100A]#,##0.00</c:formatCode>
                      <c:ptCount val="8"/>
                      <c:pt idx="0">
                        <c:v>9900</c:v>
                      </c:pt>
                      <c:pt idx="1">
                        <c:v>400</c:v>
                      </c:pt>
                      <c:pt idx="2">
                        <c:v>2050</c:v>
                      </c:pt>
                      <c:pt idx="3">
                        <c:v>5500</c:v>
                      </c:pt>
                      <c:pt idx="4">
                        <c:v>2500</c:v>
                      </c:pt>
                      <c:pt idx="5">
                        <c:v>160600</c:v>
                      </c:pt>
                      <c:pt idx="6">
                        <c:v>89107.199999999997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D9-4E1A-B4BD-C631F872CD4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2021'!$F$5</c15:sqref>
                        </c15:formulaRef>
                      </c:ext>
                    </c:extLst>
                    <c:strCache>
                      <c:ptCount val="1"/>
                      <c:pt idx="0">
                        <c:v>OTRAS INSTITUCIONES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9-1134-4AAF-AAA6-024B915EED8C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B-1134-4AAF-AAA6-024B915EED8C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1134-4AAF-AAA6-024B915EED8C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1134-4AAF-AAA6-024B915EED8C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1134-4AAF-AAA6-024B915EED8C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1134-4AAF-AAA6-024B915EED8C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1134-4AAF-AAA6-024B915EED8C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GT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2021'!$B$6:$B$13</c15:sqref>
                        </c15:formulaRef>
                      </c:ext>
                    </c:extLst>
                    <c:strCache>
                      <c:ptCount val="8"/>
                      <c:pt idx="0">
                        <c:v>Protección y Vigilancia</c:v>
                      </c:pt>
                      <c:pt idx="1">
                        <c:v>Manejo de Recursos</c:v>
                      </c:pt>
                      <c:pt idx="2">
                        <c:v>Uso público</c:v>
                      </c:pt>
                      <c:pt idx="3">
                        <c:v>Conservación de los RRNN</c:v>
                      </c:pt>
                      <c:pt idx="4">
                        <c:v>Aistencia, orientación y participación comunitaria</c:v>
                      </c:pt>
                      <c:pt idx="5">
                        <c:v>Desarrollo económico</c:v>
                      </c:pt>
                      <c:pt idx="6">
                        <c:v>Ordenamiento territorial</c:v>
                      </c:pt>
                      <c:pt idx="7">
                        <c:v>Administración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'Resumen presupuesto 2021'!$F$6:$F$13</c15:sqref>
                        </c15:formulaRef>
                      </c:ext>
                    </c:extLst>
                    <c:numCache>
                      <c:formatCode>[$Q-100A]#,##0.00</c:formatCode>
                      <c:ptCount val="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1000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D9-4E1A-B4BD-C631F872CD4D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206386701662291"/>
          <c:y val="0.13072579469233012"/>
          <c:w val="0.31126946631671043"/>
          <c:h val="0.8263954505686789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1268867</xdr:colOff>
      <xdr:row>14</xdr:row>
      <xdr:rowOff>84222</xdr:rowOff>
    </xdr:from>
    <xdr:to>
      <xdr:col>5</xdr:col>
      <xdr:colOff>1255059</xdr:colOff>
      <xdr:row>30</xdr:row>
      <xdr:rowOff>112059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icina%20Forestal/Documents/POAS%20AREAS%20PROTEGIDAS%202021/POA%20%202021PRM%20Bosque%20Tza&#180;hab&#180;th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eccion y control"/>
      <sheetName val="Manejo de Recursos"/>
      <sheetName val="Investigación y Monitoreo"/>
      <sheetName val="Uso Público"/>
      <sheetName val="Conservación de RRNN"/>
      <sheetName val="Asistncia, orientación y partic"/>
      <sheetName val="Administración"/>
      <sheetName val="Desarrollo Económico"/>
      <sheetName val="Resumen presupuesto 2021"/>
      <sheetName val="Presupuesto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0">
          <cell r="J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1"/>
  <sheetViews>
    <sheetView topLeftCell="A5" zoomScale="55" zoomScaleNormal="55" workbookViewId="0">
      <selection activeCell="D13" sqref="D13"/>
    </sheetView>
  </sheetViews>
  <sheetFormatPr baseColWidth="10" defaultColWidth="11.42578125" defaultRowHeight="12.75" x14ac:dyDescent="0.2"/>
  <cols>
    <col min="1" max="1" width="11.42578125" style="8"/>
    <col min="2" max="2" width="18.85546875" style="8" customWidth="1"/>
    <col min="3" max="3" width="18.5703125" style="8" customWidth="1"/>
    <col min="4" max="4" width="16.5703125" style="8" customWidth="1"/>
    <col min="5" max="5" width="3.140625" style="8" customWidth="1"/>
    <col min="6" max="6" width="2.7109375" style="8" customWidth="1"/>
    <col min="7" max="7" width="3.42578125" style="8" customWidth="1"/>
    <col min="8" max="8" width="3.28515625" style="8" customWidth="1"/>
    <col min="9" max="9" width="3.140625" style="8" customWidth="1"/>
    <col min="10" max="10" width="2.85546875" style="8" customWidth="1"/>
    <col min="11" max="11" width="2.7109375" style="8" customWidth="1"/>
    <col min="12" max="12" width="3" style="8" customWidth="1"/>
    <col min="13" max="13" width="3.140625" style="8" customWidth="1"/>
    <col min="14" max="14" width="3.28515625" style="8" customWidth="1"/>
    <col min="15" max="15" width="3.85546875" style="8" customWidth="1"/>
    <col min="16" max="16" width="3.28515625" style="8" customWidth="1"/>
    <col min="17" max="17" width="13.7109375" style="8" customWidth="1"/>
    <col min="18" max="18" width="19.42578125" style="8" customWidth="1"/>
    <col min="19" max="19" width="16.7109375" style="8" customWidth="1"/>
    <col min="20" max="20" width="15.5703125" style="8" customWidth="1"/>
    <col min="21" max="21" width="13.7109375" style="9" customWidth="1"/>
    <col min="22" max="22" width="14.5703125" style="8" customWidth="1"/>
    <col min="23" max="23" width="11.140625" style="8" customWidth="1"/>
    <col min="24" max="24" width="14.85546875" style="8" customWidth="1"/>
    <col min="25" max="25" width="15.140625" style="8" customWidth="1"/>
    <col min="26" max="26" width="10.42578125" style="8" customWidth="1"/>
    <col min="27" max="27" width="16.85546875" style="8" customWidth="1"/>
    <col min="28" max="16384" width="11.42578125" style="8"/>
  </cols>
  <sheetData>
    <row r="2" spans="2:29" ht="13.5" thickBot="1" x14ac:dyDescent="0.25"/>
    <row r="3" spans="2:29" s="10" customFormat="1" ht="16.5" x14ac:dyDescent="0.25">
      <c r="B3" s="254" t="s">
        <v>97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6"/>
      <c r="AB3" s="97"/>
    </row>
    <row r="4" spans="2:29" s="10" customFormat="1" ht="16.5" x14ac:dyDescent="0.25">
      <c r="B4" s="257" t="s">
        <v>98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9"/>
      <c r="AB4" s="97"/>
    </row>
    <row r="5" spans="2:29" s="10" customFormat="1" ht="15.75" customHeight="1" x14ac:dyDescent="0.25">
      <c r="B5" s="257" t="s">
        <v>102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9"/>
      <c r="AB5" s="97"/>
    </row>
    <row r="6" spans="2:29" s="10" customFormat="1" ht="18.75" customHeight="1" x14ac:dyDescent="0.25">
      <c r="B6" s="257" t="s">
        <v>99</v>
      </c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9"/>
      <c r="AB6" s="97"/>
    </row>
    <row r="7" spans="2:29" ht="16.5" customHeight="1" x14ac:dyDescent="0.25">
      <c r="B7" s="234" t="s">
        <v>117</v>
      </c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243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5"/>
    </row>
    <row r="8" spans="2:29" ht="18" customHeight="1" x14ac:dyDescent="0.25">
      <c r="B8" s="234" t="s">
        <v>213</v>
      </c>
      <c r="C8" s="118"/>
      <c r="D8" s="243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5"/>
    </row>
    <row r="9" spans="2:29" ht="15.75" customHeight="1" x14ac:dyDescent="0.25">
      <c r="B9" s="234" t="s">
        <v>214</v>
      </c>
      <c r="C9" s="118"/>
      <c r="D9" s="119"/>
      <c r="E9" s="119"/>
      <c r="F9" s="119"/>
      <c r="G9" s="119"/>
      <c r="H9" s="119"/>
      <c r="I9" s="119"/>
      <c r="J9" s="119"/>
      <c r="K9" s="249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1"/>
    </row>
    <row r="10" spans="2:29" s="11" customFormat="1" ht="18" customHeight="1" x14ac:dyDescent="0.2">
      <c r="B10" s="262" t="s">
        <v>101</v>
      </c>
      <c r="C10" s="261" t="s">
        <v>17</v>
      </c>
      <c r="D10" s="260" t="s">
        <v>0</v>
      </c>
      <c r="E10" s="261" t="s">
        <v>13</v>
      </c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 t="s">
        <v>10</v>
      </c>
      <c r="R10" s="261" t="s">
        <v>47</v>
      </c>
      <c r="S10" s="260" t="s">
        <v>11</v>
      </c>
      <c r="T10" s="260"/>
      <c r="U10" s="260"/>
      <c r="V10" s="260"/>
      <c r="W10" s="260"/>
      <c r="X10" s="260"/>
      <c r="Y10" s="260"/>
      <c r="Z10" s="260"/>
      <c r="AA10" s="263"/>
    </row>
    <row r="11" spans="2:29" ht="30" customHeight="1" x14ac:dyDescent="0.2">
      <c r="B11" s="262"/>
      <c r="C11" s="261"/>
      <c r="D11" s="260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0"/>
      <c r="T11" s="260"/>
      <c r="U11" s="260"/>
      <c r="V11" s="260"/>
      <c r="W11" s="260"/>
      <c r="X11" s="260"/>
      <c r="Y11" s="260"/>
      <c r="Z11" s="260"/>
      <c r="AA11" s="263"/>
      <c r="AC11" s="12"/>
    </row>
    <row r="12" spans="2:29" ht="54.75" customHeight="1" x14ac:dyDescent="0.2">
      <c r="B12" s="252" t="s">
        <v>118</v>
      </c>
      <c r="C12" s="253"/>
      <c r="D12" s="253"/>
      <c r="E12" s="122" t="s">
        <v>1</v>
      </c>
      <c r="F12" s="122" t="s">
        <v>2</v>
      </c>
      <c r="G12" s="122" t="s">
        <v>3</v>
      </c>
      <c r="H12" s="122" t="s">
        <v>4</v>
      </c>
      <c r="I12" s="122" t="s">
        <v>3</v>
      </c>
      <c r="J12" s="122" t="s">
        <v>5</v>
      </c>
      <c r="K12" s="122" t="s">
        <v>5</v>
      </c>
      <c r="L12" s="122" t="s">
        <v>4</v>
      </c>
      <c r="M12" s="122" t="s">
        <v>6</v>
      </c>
      <c r="N12" s="122" t="s">
        <v>7</v>
      </c>
      <c r="O12" s="122" t="s">
        <v>8</v>
      </c>
      <c r="P12" s="122" t="s">
        <v>9</v>
      </c>
      <c r="Q12" s="261"/>
      <c r="R12" s="261"/>
      <c r="S12" s="123" t="s">
        <v>25</v>
      </c>
      <c r="T12" s="230" t="s">
        <v>14</v>
      </c>
      <c r="U12" s="123" t="s">
        <v>18</v>
      </c>
      <c r="V12" s="123" t="s">
        <v>14</v>
      </c>
      <c r="W12" s="123" t="s">
        <v>18</v>
      </c>
      <c r="X12" s="123" t="s">
        <v>14</v>
      </c>
      <c r="Y12" s="123" t="s">
        <v>18</v>
      </c>
      <c r="Z12" s="123" t="s">
        <v>14</v>
      </c>
      <c r="AA12" s="235" t="s">
        <v>12</v>
      </c>
    </row>
    <row r="13" spans="2:29" ht="180.75" customHeight="1" x14ac:dyDescent="0.2">
      <c r="B13" s="236" t="s">
        <v>183</v>
      </c>
      <c r="C13" s="231" t="s">
        <v>93</v>
      </c>
      <c r="D13" s="231" t="s">
        <v>210</v>
      </c>
      <c r="E13" s="115" t="s">
        <v>180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231" t="s">
        <v>189</v>
      </c>
      <c r="R13" s="231" t="s">
        <v>144</v>
      </c>
      <c r="S13" s="231" t="s">
        <v>93</v>
      </c>
      <c r="T13" s="125">
        <v>100</v>
      </c>
      <c r="U13" s="167" t="s">
        <v>75</v>
      </c>
      <c r="V13" s="125">
        <v>0</v>
      </c>
      <c r="W13" s="167" t="s">
        <v>20</v>
      </c>
      <c r="X13" s="125">
        <v>200</v>
      </c>
      <c r="Y13" s="167" t="s">
        <v>89</v>
      </c>
      <c r="Z13" s="125">
        <f>'Presupuesto 2021'!J8</f>
        <v>0</v>
      </c>
      <c r="AA13" s="237">
        <f>T13+V13+X13+Z13</f>
        <v>300</v>
      </c>
    </row>
    <row r="14" spans="2:29" ht="148.5" customHeight="1" x14ac:dyDescent="0.2">
      <c r="B14" s="236" t="s">
        <v>197</v>
      </c>
      <c r="C14" s="178" t="s">
        <v>19</v>
      </c>
      <c r="D14" s="231" t="s">
        <v>198</v>
      </c>
      <c r="E14" s="117" t="s">
        <v>180</v>
      </c>
      <c r="F14" s="117" t="s">
        <v>180</v>
      </c>
      <c r="G14" s="117" t="s">
        <v>180</v>
      </c>
      <c r="H14" s="127"/>
      <c r="I14" s="127"/>
      <c r="J14" s="127"/>
      <c r="K14" s="127"/>
      <c r="L14" s="127"/>
      <c r="M14" s="127"/>
      <c r="N14" s="127"/>
      <c r="O14" s="127"/>
      <c r="P14" s="127"/>
      <c r="Q14" s="231" t="s">
        <v>190</v>
      </c>
      <c r="R14" s="231" t="s">
        <v>105</v>
      </c>
      <c r="S14" s="231" t="s">
        <v>93</v>
      </c>
      <c r="T14" s="125">
        <v>2500</v>
      </c>
      <c r="U14" s="231" t="s">
        <v>75</v>
      </c>
      <c r="V14" s="125">
        <v>4500</v>
      </c>
      <c r="W14" s="178" t="s">
        <v>20</v>
      </c>
      <c r="X14" s="125">
        <v>2500</v>
      </c>
      <c r="Y14" s="231" t="s">
        <v>89</v>
      </c>
      <c r="Z14" s="125">
        <v>0</v>
      </c>
      <c r="AA14" s="237">
        <f>T14+V14+X14+Z14</f>
        <v>9500</v>
      </c>
    </row>
    <row r="15" spans="2:29" s="10" customFormat="1" ht="84" customHeight="1" x14ac:dyDescent="0.25">
      <c r="B15" s="252" t="s">
        <v>184</v>
      </c>
      <c r="C15" s="253"/>
      <c r="D15" s="253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16"/>
      <c r="R15" s="128"/>
      <c r="S15" s="221"/>
      <c r="T15" s="129">
        <f>SUM(T13:T14)</f>
        <v>2600</v>
      </c>
      <c r="U15" s="221"/>
      <c r="V15" s="129">
        <f>SUM(V13:V14)</f>
        <v>4500</v>
      </c>
      <c r="W15" s="221"/>
      <c r="X15" s="129">
        <f>SUM(X13:X14)</f>
        <v>2700</v>
      </c>
      <c r="Y15" s="221"/>
      <c r="Z15" s="129">
        <f>SUM(Z13:Z14)</f>
        <v>0</v>
      </c>
      <c r="AA15" s="238">
        <f>SUM(T15:Z15)</f>
        <v>9800</v>
      </c>
    </row>
    <row r="16" spans="2:29" s="10" customFormat="1" ht="228.75" customHeight="1" x14ac:dyDescent="0.25">
      <c r="B16" s="236" t="s">
        <v>185</v>
      </c>
      <c r="C16" s="116" t="s">
        <v>19</v>
      </c>
      <c r="D16" s="231" t="s">
        <v>176</v>
      </c>
      <c r="E16" s="115" t="s">
        <v>180</v>
      </c>
      <c r="F16" s="115" t="s">
        <v>180</v>
      </c>
      <c r="G16" s="115" t="s">
        <v>180</v>
      </c>
      <c r="H16" s="115" t="s">
        <v>180</v>
      </c>
      <c r="I16" s="115" t="s">
        <v>180</v>
      </c>
      <c r="J16" s="115" t="s">
        <v>180</v>
      </c>
      <c r="K16" s="115" t="s">
        <v>180</v>
      </c>
      <c r="L16" s="115" t="s">
        <v>180</v>
      </c>
      <c r="M16" s="115" t="s">
        <v>180</v>
      </c>
      <c r="N16" s="115" t="s">
        <v>180</v>
      </c>
      <c r="O16" s="115" t="s">
        <v>180</v>
      </c>
      <c r="P16" s="115" t="s">
        <v>180</v>
      </c>
      <c r="Q16" s="231" t="s">
        <v>191</v>
      </c>
      <c r="R16" s="231" t="s">
        <v>146</v>
      </c>
      <c r="S16" s="231" t="s">
        <v>93</v>
      </c>
      <c r="T16" s="125">
        <v>2400</v>
      </c>
      <c r="U16" s="231" t="s">
        <v>75</v>
      </c>
      <c r="V16" s="130">
        <v>1800</v>
      </c>
      <c r="W16" s="167" t="s">
        <v>20</v>
      </c>
      <c r="X16" s="125">
        <v>7200</v>
      </c>
      <c r="Y16" s="167" t="s">
        <v>89</v>
      </c>
      <c r="Z16" s="125">
        <f>'Presupuesto 2021'!J29</f>
        <v>0</v>
      </c>
      <c r="AA16" s="237">
        <f>T16+V16+X16+Z16</f>
        <v>11400</v>
      </c>
    </row>
    <row r="17" spans="2:27" ht="15.75" x14ac:dyDescent="0.25">
      <c r="B17" s="246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31">
        <v>2400</v>
      </c>
      <c r="U17" s="120"/>
      <c r="V17" s="132">
        <v>1800</v>
      </c>
      <c r="W17" s="120"/>
      <c r="X17" s="131">
        <v>7200</v>
      </c>
      <c r="Y17" s="120"/>
      <c r="Z17" s="131">
        <f>'Presupuesto 2021'!J30</f>
        <v>0</v>
      </c>
      <c r="AA17" s="238">
        <f>AA16</f>
        <v>11400</v>
      </c>
    </row>
    <row r="18" spans="2:27" ht="16.5" thickBot="1" x14ac:dyDescent="0.3">
      <c r="B18" s="247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39">
        <f>T17+T15</f>
        <v>5000</v>
      </c>
      <c r="U18" s="240"/>
      <c r="V18" s="239">
        <f>V17+V15</f>
        <v>6300</v>
      </c>
      <c r="W18" s="240"/>
      <c r="X18" s="239">
        <f>X17+X15</f>
        <v>9900</v>
      </c>
      <c r="Y18" s="240"/>
      <c r="Z18" s="241">
        <f>Z17+Z15</f>
        <v>0</v>
      </c>
      <c r="AA18" s="242">
        <f>T18+V18+X18</f>
        <v>21200</v>
      </c>
    </row>
    <row r="20" spans="2:27" s="14" customFormat="1" x14ac:dyDescent="0.2">
      <c r="U20" s="15"/>
    </row>
    <row r="21" spans="2:27" s="14" customFormat="1" x14ac:dyDescent="0.2">
      <c r="U21" s="15"/>
    </row>
    <row r="22" spans="2:27" s="14" customFormat="1" x14ac:dyDescent="0.2">
      <c r="U22" s="15"/>
    </row>
    <row r="23" spans="2:27" s="14" customFormat="1" x14ac:dyDescent="0.2">
      <c r="U23" s="15"/>
      <c r="Y23" s="108"/>
    </row>
    <row r="24" spans="2:27" s="14" customFormat="1" x14ac:dyDescent="0.2">
      <c r="U24" s="15"/>
    </row>
    <row r="25" spans="2:27" s="14" customFormat="1" x14ac:dyDescent="0.2">
      <c r="U25" s="15"/>
    </row>
    <row r="26" spans="2:27" s="14" customFormat="1" x14ac:dyDescent="0.2">
      <c r="U26" s="15"/>
    </row>
    <row r="27" spans="2:27" s="14" customFormat="1" x14ac:dyDescent="0.2">
      <c r="U27" s="15"/>
    </row>
    <row r="28" spans="2:27" s="14" customFormat="1" x14ac:dyDescent="0.2">
      <c r="U28" s="15"/>
    </row>
    <row r="29" spans="2:27" s="14" customFormat="1" x14ac:dyDescent="0.2">
      <c r="U29" s="15"/>
    </row>
    <row r="30" spans="2:27" s="14" customFormat="1" x14ac:dyDescent="0.2">
      <c r="U30" s="15"/>
    </row>
    <row r="31" spans="2:27" s="14" customFormat="1" x14ac:dyDescent="0.2">
      <c r="U31" s="15"/>
    </row>
  </sheetData>
  <mergeCells count="14">
    <mergeCell ref="K9:AA9"/>
    <mergeCell ref="B15:D15"/>
    <mergeCell ref="B3:AA3"/>
    <mergeCell ref="B4:AA4"/>
    <mergeCell ref="B5:AA5"/>
    <mergeCell ref="D10:D11"/>
    <mergeCell ref="C10:C11"/>
    <mergeCell ref="B10:B11"/>
    <mergeCell ref="B6:AA6"/>
    <mergeCell ref="S10:AA11"/>
    <mergeCell ref="E10:P11"/>
    <mergeCell ref="B12:D12"/>
    <mergeCell ref="Q10:Q12"/>
    <mergeCell ref="R10:R12"/>
  </mergeCells>
  <phoneticPr fontId="0" type="noConversion"/>
  <printOptions horizontalCentered="1"/>
  <pageMargins left="0" right="0.19685039370078741" top="0.39370078740157483" bottom="0.39370078740157483" header="0" footer="0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82" zoomScaleNormal="82" workbookViewId="0">
      <pane ySplit="2" topLeftCell="A3" activePane="bottomLeft" state="frozen"/>
      <selection pane="bottomLeft" activeCell="F15" sqref="F15:F18"/>
    </sheetView>
  </sheetViews>
  <sheetFormatPr baseColWidth="10" defaultRowHeight="12.75" x14ac:dyDescent="0.2"/>
  <cols>
    <col min="1" max="1" width="35.7109375" customWidth="1"/>
    <col min="7" max="7" width="14.5703125" customWidth="1"/>
    <col min="8" max="8" width="14.7109375" customWidth="1"/>
    <col min="9" max="9" width="13.7109375" customWidth="1"/>
    <col min="10" max="10" width="13.5703125" customWidth="1"/>
    <col min="11" max="11" width="18.140625" customWidth="1"/>
    <col min="13" max="13" width="27.7109375" customWidth="1"/>
  </cols>
  <sheetData>
    <row r="1" spans="1:14" ht="12.75" customHeight="1" x14ac:dyDescent="0.2">
      <c r="G1" s="369" t="s">
        <v>33</v>
      </c>
      <c r="H1" s="370"/>
      <c r="I1" s="370"/>
      <c r="J1" s="370"/>
      <c r="K1" s="371"/>
    </row>
    <row r="2" spans="1:14" ht="38.25" x14ac:dyDescent="0.2">
      <c r="A2" s="50" t="s">
        <v>23</v>
      </c>
      <c r="B2" s="47" t="s">
        <v>28</v>
      </c>
      <c r="C2" s="47" t="s">
        <v>29</v>
      </c>
      <c r="D2" s="49" t="s">
        <v>24</v>
      </c>
      <c r="E2" s="47" t="s">
        <v>30</v>
      </c>
      <c r="F2" s="47" t="s">
        <v>31</v>
      </c>
      <c r="G2" s="21" t="s">
        <v>32</v>
      </c>
      <c r="H2" s="21" t="s">
        <v>20</v>
      </c>
      <c r="I2" s="21" t="s">
        <v>33</v>
      </c>
      <c r="J2" s="21" t="s">
        <v>34</v>
      </c>
      <c r="K2" s="55" t="s">
        <v>63</v>
      </c>
    </row>
    <row r="3" spans="1:14" ht="21" customHeight="1" x14ac:dyDescent="0.2">
      <c r="A3" s="51"/>
      <c r="B3" s="48"/>
      <c r="C3" s="48"/>
      <c r="D3" s="48"/>
      <c r="E3" s="48"/>
      <c r="F3" s="48"/>
      <c r="G3" s="54">
        <f>G6+G37+G65</f>
        <v>348750</v>
      </c>
      <c r="H3" s="54">
        <f>H6+H37+H65</f>
        <v>98900</v>
      </c>
      <c r="I3" s="54">
        <f>I6+I37+I65</f>
        <v>17850</v>
      </c>
      <c r="J3" s="54">
        <f>J6+J37+J65</f>
        <v>2100</v>
      </c>
      <c r="K3" s="54">
        <f>K6+K37+K65</f>
        <v>467600</v>
      </c>
    </row>
    <row r="4" spans="1:14" ht="15.75" x14ac:dyDescent="0.25">
      <c r="A4" s="358" t="s">
        <v>35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</row>
    <row r="5" spans="1:14" ht="15.75" x14ac:dyDescent="0.25">
      <c r="A5" s="359" t="s">
        <v>36</v>
      </c>
      <c r="B5" s="359"/>
      <c r="C5" s="359"/>
      <c r="D5" s="359"/>
      <c r="E5" s="359"/>
      <c r="F5" s="360"/>
      <c r="G5" s="22"/>
      <c r="H5" s="22"/>
      <c r="I5" s="22"/>
      <c r="J5" s="22"/>
      <c r="K5" s="22"/>
    </row>
    <row r="6" spans="1:14" ht="29.25" customHeight="1" x14ac:dyDescent="0.2">
      <c r="A6" s="361" t="s">
        <v>65</v>
      </c>
      <c r="B6" s="362"/>
      <c r="C6" s="363"/>
      <c r="D6" s="23"/>
      <c r="E6" s="23"/>
      <c r="F6" s="23"/>
      <c r="G6" s="24">
        <f>G7+G13+G20+G28</f>
        <v>336700</v>
      </c>
      <c r="H6" s="24">
        <f>H7+H13+H20+H28</f>
        <v>13300</v>
      </c>
      <c r="I6" s="24">
        <f>I7+I13+I20+I28</f>
        <v>5250</v>
      </c>
      <c r="J6" s="24">
        <f>J7+J13+J20+J28</f>
        <v>2100</v>
      </c>
      <c r="K6" s="24">
        <f>K7+K13+K20+K28</f>
        <v>357350</v>
      </c>
    </row>
    <row r="7" spans="1:14" ht="43.5" customHeight="1" x14ac:dyDescent="0.2">
      <c r="A7" s="364" t="s">
        <v>78</v>
      </c>
      <c r="B7" s="364"/>
      <c r="C7" s="364"/>
      <c r="D7" s="23"/>
      <c r="E7" s="23"/>
      <c r="F7" s="23"/>
      <c r="G7" s="25">
        <f>G8</f>
        <v>0</v>
      </c>
      <c r="H7" s="25">
        <f>H8</f>
        <v>0</v>
      </c>
      <c r="I7" s="25">
        <f>I8</f>
        <v>875</v>
      </c>
      <c r="J7" s="25">
        <f>J8</f>
        <v>0</v>
      </c>
      <c r="K7" s="25">
        <f>K8</f>
        <v>875</v>
      </c>
    </row>
    <row r="8" spans="1:14" ht="27.75" customHeight="1" x14ac:dyDescent="0.2">
      <c r="A8" s="364" t="s">
        <v>66</v>
      </c>
      <c r="B8" s="364"/>
      <c r="C8" s="364"/>
      <c r="D8" s="365" t="s">
        <v>37</v>
      </c>
      <c r="E8" s="366"/>
      <c r="F8" s="23"/>
      <c r="G8" s="68">
        <f>SUM(G9:G11)</f>
        <v>0</v>
      </c>
      <c r="H8" s="68">
        <f>SUM(H9:H11)</f>
        <v>0</v>
      </c>
      <c r="I8" s="68">
        <f>SUM(I9:I11)</f>
        <v>875</v>
      </c>
      <c r="J8" s="68">
        <f>SUM(J9:J11)</f>
        <v>0</v>
      </c>
      <c r="K8" s="52">
        <f>SUM(K9:K11)</f>
        <v>875</v>
      </c>
    </row>
    <row r="9" spans="1:14" x14ac:dyDescent="0.2">
      <c r="A9" s="20" t="s">
        <v>48</v>
      </c>
      <c r="B9" s="23">
        <v>22</v>
      </c>
      <c r="C9" s="20" t="s">
        <v>38</v>
      </c>
      <c r="D9" s="27">
        <v>100</v>
      </c>
      <c r="E9" s="23">
        <v>5</v>
      </c>
      <c r="F9" s="23">
        <v>2</v>
      </c>
      <c r="G9" s="27">
        <v>0</v>
      </c>
      <c r="H9" s="27">
        <v>0</v>
      </c>
      <c r="I9" s="27">
        <f>E9*D9</f>
        <v>500</v>
      </c>
      <c r="J9" s="27">
        <v>0</v>
      </c>
      <c r="K9" s="26">
        <f>SUM(G9:J9)</f>
        <v>500</v>
      </c>
      <c r="M9" t="s">
        <v>45</v>
      </c>
      <c r="N9" t="s">
        <v>46</v>
      </c>
    </row>
    <row r="10" spans="1:14" x14ac:dyDescent="0.2">
      <c r="A10" s="20" t="s">
        <v>42</v>
      </c>
      <c r="B10" s="23">
        <v>165</v>
      </c>
      <c r="C10" s="20" t="s">
        <v>43</v>
      </c>
      <c r="D10" s="27">
        <v>25</v>
      </c>
      <c r="E10" s="23">
        <v>5</v>
      </c>
      <c r="F10" s="23">
        <v>3</v>
      </c>
      <c r="G10" s="27">
        <v>0</v>
      </c>
      <c r="H10" s="27">
        <v>0</v>
      </c>
      <c r="I10" s="27">
        <f>E10*D10</f>
        <v>125</v>
      </c>
      <c r="J10" s="27">
        <v>0</v>
      </c>
      <c r="K10" s="26">
        <f>SUM(G10:J10)</f>
        <v>125</v>
      </c>
      <c r="M10" s="20" t="s">
        <v>40</v>
      </c>
      <c r="N10">
        <v>1</v>
      </c>
    </row>
    <row r="11" spans="1:14" x14ac:dyDescent="0.2">
      <c r="A11" s="31" t="s">
        <v>44</v>
      </c>
      <c r="B11" s="23"/>
      <c r="C11" s="31" t="s">
        <v>39</v>
      </c>
      <c r="D11" s="27">
        <v>50</v>
      </c>
      <c r="E11" s="23">
        <v>5</v>
      </c>
      <c r="F11" s="32">
        <v>4</v>
      </c>
      <c r="G11" s="27">
        <v>0</v>
      </c>
      <c r="H11" s="27">
        <v>0</v>
      </c>
      <c r="I11" s="27">
        <f>E11*D11</f>
        <v>250</v>
      </c>
      <c r="J11" s="27">
        <v>0</v>
      </c>
      <c r="K11" s="26">
        <f>SUM(G11:J11)</f>
        <v>250</v>
      </c>
      <c r="M11" s="20" t="s">
        <v>41</v>
      </c>
      <c r="N11">
        <v>2</v>
      </c>
    </row>
    <row r="12" spans="1:14" x14ac:dyDescent="0.2">
      <c r="M12" s="20" t="s">
        <v>42</v>
      </c>
      <c r="N12">
        <v>3</v>
      </c>
    </row>
    <row r="13" spans="1:14" ht="42" customHeight="1" x14ac:dyDescent="0.2">
      <c r="A13" s="350" t="s">
        <v>68</v>
      </c>
      <c r="B13" s="351"/>
      <c r="C13" s="351"/>
      <c r="G13" s="68">
        <f>G14</f>
        <v>0</v>
      </c>
      <c r="H13" s="68">
        <f>H14</f>
        <v>4200</v>
      </c>
      <c r="I13" s="68">
        <f>I14</f>
        <v>1750</v>
      </c>
      <c r="J13" s="68">
        <f>J14</f>
        <v>2100</v>
      </c>
      <c r="K13" s="68">
        <f>K14</f>
        <v>8050</v>
      </c>
      <c r="M13" s="33"/>
    </row>
    <row r="14" spans="1:14" ht="42" customHeight="1" x14ac:dyDescent="0.2">
      <c r="A14" s="367" t="s">
        <v>67</v>
      </c>
      <c r="B14" s="368"/>
      <c r="C14" s="368"/>
      <c r="D14" s="352" t="s">
        <v>37</v>
      </c>
      <c r="E14" s="352"/>
      <c r="F14" s="23"/>
      <c r="G14" s="68">
        <f>SUM(G15:G18)</f>
        <v>0</v>
      </c>
      <c r="H14" s="68">
        <f>SUM(H15:H18)</f>
        <v>4200</v>
      </c>
      <c r="I14" s="68">
        <f>SUM(I15:I18)</f>
        <v>1750</v>
      </c>
      <c r="J14" s="68">
        <f>SUM(J15:J18)</f>
        <v>2100</v>
      </c>
      <c r="K14" s="68">
        <f>SUM(K15:K18)</f>
        <v>8050</v>
      </c>
      <c r="M14" s="29" t="s">
        <v>44</v>
      </c>
      <c r="N14">
        <v>4</v>
      </c>
    </row>
    <row r="15" spans="1:14" x14ac:dyDescent="0.2">
      <c r="A15" s="28" t="s">
        <v>48</v>
      </c>
      <c r="B15" s="28">
        <v>22</v>
      </c>
      <c r="C15" s="28" t="s">
        <v>38</v>
      </c>
      <c r="D15" s="27">
        <v>100</v>
      </c>
      <c r="E15" s="23">
        <v>14</v>
      </c>
      <c r="F15" s="23">
        <v>2</v>
      </c>
      <c r="G15" s="27">
        <v>0</v>
      </c>
      <c r="H15" s="27">
        <v>0</v>
      </c>
      <c r="I15" s="27">
        <f>E15*D15</f>
        <v>1400</v>
      </c>
      <c r="J15" s="27">
        <v>0</v>
      </c>
      <c r="K15" s="26">
        <f>SUM(G15:J15)</f>
        <v>1400</v>
      </c>
      <c r="M15" s="30" t="s">
        <v>47</v>
      </c>
      <c r="N15">
        <v>5</v>
      </c>
    </row>
    <row r="16" spans="1:14" x14ac:dyDescent="0.2">
      <c r="A16" s="23" t="s">
        <v>49</v>
      </c>
      <c r="B16" s="23">
        <v>29</v>
      </c>
      <c r="C16" s="23" t="s">
        <v>38</v>
      </c>
      <c r="D16" s="27">
        <v>300</v>
      </c>
      <c r="E16" s="23">
        <v>14</v>
      </c>
      <c r="F16" s="23">
        <v>6</v>
      </c>
      <c r="G16" s="27">
        <v>0</v>
      </c>
      <c r="H16" s="27">
        <f>E16*D16</f>
        <v>4200</v>
      </c>
      <c r="I16" s="27">
        <v>0</v>
      </c>
      <c r="J16" s="27">
        <v>0</v>
      </c>
      <c r="K16" s="26">
        <f>SUM(G16:J16)</f>
        <v>4200</v>
      </c>
      <c r="M16" s="30" t="s">
        <v>49</v>
      </c>
      <c r="N16">
        <v>6</v>
      </c>
    </row>
    <row r="17" spans="1:14" x14ac:dyDescent="0.2">
      <c r="A17" s="28" t="s">
        <v>42</v>
      </c>
      <c r="B17" s="23">
        <v>165</v>
      </c>
      <c r="C17" s="23" t="s">
        <v>43</v>
      </c>
      <c r="D17" s="27">
        <v>25</v>
      </c>
      <c r="E17" s="23">
        <v>14</v>
      </c>
      <c r="F17" s="23">
        <v>3</v>
      </c>
      <c r="G17" s="27">
        <v>0</v>
      </c>
      <c r="H17" s="27">
        <v>0</v>
      </c>
      <c r="I17" s="27">
        <f>E17*D17</f>
        <v>350</v>
      </c>
      <c r="J17" s="27">
        <v>0</v>
      </c>
      <c r="K17" s="26">
        <f>SUM(G17:J17)</f>
        <v>350</v>
      </c>
      <c r="M17" s="30" t="s">
        <v>50</v>
      </c>
      <c r="N17">
        <v>7</v>
      </c>
    </row>
    <row r="18" spans="1:14" x14ac:dyDescent="0.2">
      <c r="A18" s="23" t="s">
        <v>50</v>
      </c>
      <c r="B18" s="23"/>
      <c r="C18" s="23" t="s">
        <v>38</v>
      </c>
      <c r="D18" s="34">
        <v>150</v>
      </c>
      <c r="E18" s="32">
        <v>14</v>
      </c>
      <c r="F18" s="32">
        <v>7</v>
      </c>
      <c r="G18" s="34">
        <v>0</v>
      </c>
      <c r="H18" s="34">
        <v>0</v>
      </c>
      <c r="I18" s="34">
        <v>0</v>
      </c>
      <c r="J18" s="27">
        <f>E18*D18</f>
        <v>2100</v>
      </c>
      <c r="K18" s="26">
        <f>SUM(G18:J18)</f>
        <v>2100</v>
      </c>
      <c r="M18" s="30" t="s">
        <v>51</v>
      </c>
      <c r="N18">
        <v>8</v>
      </c>
    </row>
    <row r="19" spans="1:14" x14ac:dyDescent="0.2">
      <c r="M19" s="30" t="s">
        <v>52</v>
      </c>
      <c r="N19">
        <v>9</v>
      </c>
    </row>
    <row r="20" spans="1:14" ht="40.5" customHeight="1" x14ac:dyDescent="0.2">
      <c r="A20" s="350" t="s">
        <v>69</v>
      </c>
      <c r="B20" s="351"/>
      <c r="C20" s="351"/>
      <c r="G20" s="64">
        <f>G21</f>
        <v>700</v>
      </c>
      <c r="H20" s="64">
        <f>H21</f>
        <v>9100</v>
      </c>
      <c r="I20" s="64">
        <f>I21</f>
        <v>875</v>
      </c>
      <c r="J20" s="64">
        <f>J21</f>
        <v>0</v>
      </c>
      <c r="K20" s="64">
        <f>K21</f>
        <v>10675</v>
      </c>
      <c r="M20" s="30" t="s">
        <v>53</v>
      </c>
      <c r="N20">
        <v>10</v>
      </c>
    </row>
    <row r="21" spans="1:14" ht="33" customHeight="1" x14ac:dyDescent="0.2">
      <c r="A21" s="350" t="s">
        <v>79</v>
      </c>
      <c r="B21" s="351"/>
      <c r="C21" s="351"/>
      <c r="D21" s="352" t="s">
        <v>37</v>
      </c>
      <c r="E21" s="352"/>
      <c r="F21" s="23"/>
      <c r="G21" s="68">
        <f>SUM(G22:G26)</f>
        <v>700</v>
      </c>
      <c r="H21" s="68">
        <f>SUM(H22:H26)</f>
        <v>9100</v>
      </c>
      <c r="I21" s="68">
        <f>SUM(I22:I26)</f>
        <v>875</v>
      </c>
      <c r="J21" s="68">
        <f>SUM(J22:J26)</f>
        <v>0</v>
      </c>
      <c r="K21" s="68">
        <f>SUM(K22:K26)</f>
        <v>10675</v>
      </c>
    </row>
    <row r="22" spans="1:14" ht="28.5" customHeight="1" x14ac:dyDescent="0.2">
      <c r="A22" s="20" t="s">
        <v>40</v>
      </c>
      <c r="B22" s="28">
        <v>31</v>
      </c>
      <c r="C22" s="28" t="s">
        <v>38</v>
      </c>
      <c r="D22" s="27">
        <v>50</v>
      </c>
      <c r="E22" s="23">
        <v>14</v>
      </c>
      <c r="F22" s="23">
        <v>1</v>
      </c>
      <c r="G22" s="27">
        <f>D22*E22</f>
        <v>700</v>
      </c>
      <c r="H22" s="27">
        <v>0</v>
      </c>
      <c r="I22" s="27">
        <v>0</v>
      </c>
      <c r="J22" s="27">
        <v>0</v>
      </c>
      <c r="K22" s="26">
        <f>SUM(G22:J22)</f>
        <v>700</v>
      </c>
    </row>
    <row r="23" spans="1:14" x14ac:dyDescent="0.2">
      <c r="A23" s="23" t="s">
        <v>49</v>
      </c>
      <c r="B23" s="23">
        <v>29</v>
      </c>
      <c r="C23" s="23" t="s">
        <v>38</v>
      </c>
      <c r="D23" s="27">
        <v>300</v>
      </c>
      <c r="E23" s="23">
        <v>7</v>
      </c>
      <c r="F23" s="23">
        <v>6</v>
      </c>
      <c r="G23" s="27">
        <v>0</v>
      </c>
      <c r="H23" s="27">
        <f>D23*E23</f>
        <v>2100</v>
      </c>
      <c r="I23" s="27">
        <v>0</v>
      </c>
      <c r="J23" s="27">
        <v>0</v>
      </c>
      <c r="K23" s="26">
        <f>SUM(G23:J23)</f>
        <v>2100</v>
      </c>
    </row>
    <row r="24" spans="1:14" x14ac:dyDescent="0.2">
      <c r="A24" s="28" t="s">
        <v>42</v>
      </c>
      <c r="B24" s="23">
        <v>165</v>
      </c>
      <c r="C24" s="23" t="s">
        <v>43</v>
      </c>
      <c r="D24" s="27">
        <v>25</v>
      </c>
      <c r="E24" s="23">
        <v>7</v>
      </c>
      <c r="F24" s="23">
        <v>3</v>
      </c>
      <c r="G24" s="27">
        <v>0</v>
      </c>
      <c r="H24" s="27">
        <v>0</v>
      </c>
      <c r="I24" s="27">
        <f>E24*D24</f>
        <v>175</v>
      </c>
      <c r="J24" s="27">
        <v>0</v>
      </c>
      <c r="K24" s="26">
        <f>SUM(G24:J24)</f>
        <v>175</v>
      </c>
    </row>
    <row r="25" spans="1:14" x14ac:dyDescent="0.2">
      <c r="A25" s="23" t="s">
        <v>48</v>
      </c>
      <c r="B25" s="23">
        <v>22</v>
      </c>
      <c r="C25" s="23" t="s">
        <v>38</v>
      </c>
      <c r="D25" s="34">
        <v>100</v>
      </c>
      <c r="E25" s="32">
        <v>7</v>
      </c>
      <c r="F25" s="32">
        <v>2</v>
      </c>
      <c r="G25" s="34">
        <v>0</v>
      </c>
      <c r="H25" s="34">
        <v>0</v>
      </c>
      <c r="I25" s="34">
        <f>E25*D25</f>
        <v>700</v>
      </c>
      <c r="J25" s="27">
        <v>0</v>
      </c>
      <c r="K25" s="26">
        <f>SUM(G25:J25)</f>
        <v>700</v>
      </c>
    </row>
    <row r="26" spans="1:14" x14ac:dyDescent="0.2">
      <c r="A26" s="32" t="s">
        <v>70</v>
      </c>
      <c r="B26" s="23"/>
      <c r="C26" s="32" t="s">
        <v>39</v>
      </c>
      <c r="D26" s="34">
        <v>1000</v>
      </c>
      <c r="E26" s="32">
        <v>7</v>
      </c>
      <c r="F26" s="32"/>
      <c r="G26" s="34">
        <v>0</v>
      </c>
      <c r="H26" s="34">
        <f>D26*E26</f>
        <v>7000</v>
      </c>
      <c r="I26" s="34">
        <v>0</v>
      </c>
      <c r="J26" s="27">
        <v>0</v>
      </c>
      <c r="K26" s="26">
        <f>SUM(G26:J26)</f>
        <v>7000</v>
      </c>
    </row>
    <row r="28" spans="1:14" ht="28.5" customHeight="1" x14ac:dyDescent="0.2">
      <c r="A28" s="350" t="s">
        <v>71</v>
      </c>
      <c r="B28" s="351"/>
      <c r="C28" s="351"/>
      <c r="D28" s="23"/>
      <c r="E28" s="23"/>
      <c r="F28" s="23"/>
      <c r="G28" s="64">
        <f>G29</f>
        <v>336000</v>
      </c>
      <c r="H28" s="64">
        <f>H29</f>
        <v>0</v>
      </c>
      <c r="I28" s="64">
        <f>I29</f>
        <v>1750</v>
      </c>
      <c r="J28" s="64">
        <f>J29</f>
        <v>0</v>
      </c>
      <c r="K28" s="64">
        <f>K29</f>
        <v>337750</v>
      </c>
    </row>
    <row r="29" spans="1:14" ht="30.75" customHeight="1" x14ac:dyDescent="0.2">
      <c r="A29" s="350" t="s">
        <v>80</v>
      </c>
      <c r="B29" s="351"/>
      <c r="C29" s="351"/>
      <c r="D29" s="352" t="s">
        <v>37</v>
      </c>
      <c r="E29" s="352"/>
      <c r="F29" s="23"/>
      <c r="G29" s="68">
        <f>SUM(G30:G32)</f>
        <v>336000</v>
      </c>
      <c r="H29" s="68">
        <f>SUM(H30:H32)</f>
        <v>0</v>
      </c>
      <c r="I29" s="68">
        <f>SUM(I30:I32)</f>
        <v>1750</v>
      </c>
      <c r="J29" s="68">
        <f>SUM(J30:J32)</f>
        <v>0</v>
      </c>
      <c r="K29" s="68">
        <f>SUM(K30:K32)</f>
        <v>337750</v>
      </c>
    </row>
    <row r="30" spans="1:14" x14ac:dyDescent="0.2">
      <c r="A30" s="23" t="s">
        <v>72</v>
      </c>
      <c r="B30" s="23"/>
      <c r="C30" s="23" t="s">
        <v>39</v>
      </c>
      <c r="D30" s="34">
        <v>50</v>
      </c>
      <c r="E30" s="32">
        <v>6720</v>
      </c>
      <c r="F30" s="32">
        <v>1</v>
      </c>
      <c r="G30" s="34">
        <f>D30*E30</f>
        <v>336000</v>
      </c>
      <c r="H30" s="34">
        <v>0</v>
      </c>
      <c r="I30" s="34">
        <v>0</v>
      </c>
      <c r="J30" s="27">
        <v>0</v>
      </c>
      <c r="K30" s="26">
        <f>SUM(G30:J30)</f>
        <v>336000</v>
      </c>
    </row>
    <row r="31" spans="1:14" x14ac:dyDescent="0.2">
      <c r="A31" s="23" t="s">
        <v>73</v>
      </c>
      <c r="B31" s="23">
        <v>22</v>
      </c>
      <c r="C31" s="23" t="s">
        <v>39</v>
      </c>
      <c r="D31" s="34">
        <v>100</v>
      </c>
      <c r="E31" s="32">
        <v>14</v>
      </c>
      <c r="F31" s="32">
        <v>2</v>
      </c>
      <c r="G31" s="34">
        <v>0</v>
      </c>
      <c r="H31" s="34">
        <v>0</v>
      </c>
      <c r="I31" s="34">
        <f>E31*D31</f>
        <v>1400</v>
      </c>
      <c r="J31" s="27">
        <v>0</v>
      </c>
      <c r="K31" s="26">
        <f>SUM(G31:J31)</f>
        <v>1400</v>
      </c>
    </row>
    <row r="32" spans="1:14" x14ac:dyDescent="0.2">
      <c r="A32" s="23" t="s">
        <v>42</v>
      </c>
      <c r="B32" s="23">
        <v>22</v>
      </c>
      <c r="C32" s="23" t="s">
        <v>39</v>
      </c>
      <c r="D32" s="34">
        <v>25</v>
      </c>
      <c r="E32" s="32">
        <v>14</v>
      </c>
      <c r="F32" s="32">
        <v>2</v>
      </c>
      <c r="G32" s="34">
        <v>0</v>
      </c>
      <c r="H32" s="34">
        <v>0</v>
      </c>
      <c r="I32" s="34">
        <f>E32*D32</f>
        <v>350</v>
      </c>
      <c r="J32" s="27">
        <v>0</v>
      </c>
      <c r="K32" s="26">
        <f>SUM(G32:J32)</f>
        <v>350</v>
      </c>
    </row>
    <row r="34" spans="1:11" x14ac:dyDescent="0.2">
      <c r="A34" s="14"/>
    </row>
    <row r="35" spans="1:11" ht="15.75" x14ac:dyDescent="0.25">
      <c r="A35" s="358" t="s">
        <v>77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</row>
    <row r="36" spans="1:11" ht="15.75" x14ac:dyDescent="0.25">
      <c r="A36" s="385" t="s">
        <v>54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</row>
    <row r="37" spans="1:11" ht="15.75" x14ac:dyDescent="0.25">
      <c r="A37" s="386" t="s">
        <v>36</v>
      </c>
      <c r="B37" s="386"/>
      <c r="C37" s="386"/>
      <c r="D37" s="386"/>
      <c r="E37" s="386"/>
      <c r="F37" s="387"/>
      <c r="G37" s="38">
        <f>G39+G46</f>
        <v>12050</v>
      </c>
      <c r="H37" s="38">
        <f>H39+H46</f>
        <v>85600</v>
      </c>
      <c r="I37" s="38">
        <f>I39+I46</f>
        <v>11500</v>
      </c>
      <c r="J37" s="38">
        <f>J39+J46</f>
        <v>0</v>
      </c>
      <c r="K37" s="38">
        <f>K39+K46</f>
        <v>109150</v>
      </c>
    </row>
    <row r="38" spans="1:11" ht="27.75" customHeight="1" x14ac:dyDescent="0.25">
      <c r="A38" s="377" t="s">
        <v>81</v>
      </c>
      <c r="B38" s="378"/>
      <c r="C38" s="379"/>
      <c r="D38" s="67"/>
      <c r="E38" s="67"/>
      <c r="F38" s="63"/>
      <c r="G38" s="38"/>
      <c r="H38" s="38"/>
      <c r="I38" s="38"/>
      <c r="J38" s="38"/>
      <c r="K38" s="38"/>
    </row>
    <row r="39" spans="1:11" ht="38.25" customHeight="1" x14ac:dyDescent="0.2">
      <c r="A39" s="388" t="s">
        <v>82</v>
      </c>
      <c r="B39" s="388"/>
      <c r="C39" s="388"/>
      <c r="D39" s="23"/>
      <c r="E39" s="23"/>
      <c r="F39" s="23"/>
      <c r="G39" s="65">
        <f>G40</f>
        <v>1200</v>
      </c>
      <c r="H39" s="65">
        <f>H40</f>
        <v>80600</v>
      </c>
      <c r="I39" s="65">
        <f>I40</f>
        <v>1200</v>
      </c>
      <c r="J39" s="65">
        <f>J40</f>
        <v>0</v>
      </c>
      <c r="K39" s="65">
        <f>K40</f>
        <v>83000</v>
      </c>
    </row>
    <row r="40" spans="1:11" ht="38.25" customHeight="1" x14ac:dyDescent="0.2">
      <c r="A40" s="380" t="s">
        <v>58</v>
      </c>
      <c r="B40" s="380"/>
      <c r="C40" s="380"/>
      <c r="D40" s="375" t="s">
        <v>37</v>
      </c>
      <c r="E40" s="376"/>
      <c r="F40" s="35"/>
      <c r="G40" s="66">
        <f>SUM(G41:G44)</f>
        <v>1200</v>
      </c>
      <c r="H40" s="66">
        <f>SUM(H41:H44)</f>
        <v>80600</v>
      </c>
      <c r="I40" s="66">
        <f>SUM(I41:I44)</f>
        <v>1200</v>
      </c>
      <c r="J40" s="66">
        <f>SUM(J41:J44)</f>
        <v>0</v>
      </c>
      <c r="K40" s="66">
        <f>SUM(K41:K44)</f>
        <v>83000</v>
      </c>
    </row>
    <row r="41" spans="1:11" x14ac:dyDescent="0.2">
      <c r="A41" s="13" t="s">
        <v>48</v>
      </c>
      <c r="B41" s="23">
        <v>22</v>
      </c>
      <c r="C41" s="23" t="s">
        <v>59</v>
      </c>
      <c r="D41" s="41">
        <v>100</v>
      </c>
      <c r="E41" s="40">
        <v>12</v>
      </c>
      <c r="F41" s="40">
        <v>2</v>
      </c>
      <c r="G41" s="27">
        <v>0</v>
      </c>
      <c r="H41" s="27">
        <v>0</v>
      </c>
      <c r="I41" s="27">
        <f>E41*D41</f>
        <v>1200</v>
      </c>
      <c r="J41" s="27">
        <v>0</v>
      </c>
      <c r="K41" s="27">
        <f>SUM(G41:J41)</f>
        <v>1200</v>
      </c>
    </row>
    <row r="42" spans="1:11" x14ac:dyDescent="0.2">
      <c r="A42" s="13" t="s">
        <v>49</v>
      </c>
      <c r="B42" s="23">
        <v>29</v>
      </c>
      <c r="C42" s="23" t="s">
        <v>59</v>
      </c>
      <c r="D42" s="41">
        <v>200</v>
      </c>
      <c r="E42" s="40">
        <v>3</v>
      </c>
      <c r="F42" s="40">
        <v>6</v>
      </c>
      <c r="G42" s="27">
        <v>0</v>
      </c>
      <c r="H42" s="27">
        <f>E42*D42</f>
        <v>600</v>
      </c>
      <c r="I42" s="27">
        <v>0</v>
      </c>
      <c r="J42" s="27">
        <v>0</v>
      </c>
      <c r="K42" s="27">
        <f>SUM(G42:J42)</f>
        <v>600</v>
      </c>
    </row>
    <row r="43" spans="1:11" x14ac:dyDescent="0.2">
      <c r="A43" s="13" t="s">
        <v>60</v>
      </c>
      <c r="B43" s="23">
        <v>122</v>
      </c>
      <c r="C43" s="23" t="s">
        <v>39</v>
      </c>
      <c r="D43" s="42">
        <v>80000</v>
      </c>
      <c r="E43" s="23">
        <v>1</v>
      </c>
      <c r="F43" s="23"/>
      <c r="G43" s="27">
        <v>0</v>
      </c>
      <c r="H43" s="27">
        <f>D43</f>
        <v>80000</v>
      </c>
      <c r="I43" s="27">
        <v>0</v>
      </c>
      <c r="J43" s="27">
        <v>0</v>
      </c>
      <c r="K43" s="27">
        <f>SUM(G43:J43)</f>
        <v>80000</v>
      </c>
    </row>
    <row r="44" spans="1:11" x14ac:dyDescent="0.2">
      <c r="A44" s="18" t="s">
        <v>40</v>
      </c>
      <c r="B44" s="32">
        <v>31</v>
      </c>
      <c r="C44" s="32" t="s">
        <v>59</v>
      </c>
      <c r="D44" s="23">
        <v>50</v>
      </c>
      <c r="E44" s="32">
        <v>24</v>
      </c>
      <c r="F44" s="23">
        <v>1</v>
      </c>
      <c r="G44" s="27">
        <f>E44*D44</f>
        <v>1200</v>
      </c>
      <c r="H44" s="27">
        <v>0</v>
      </c>
      <c r="I44" s="34">
        <v>0</v>
      </c>
      <c r="J44" s="34">
        <v>0</v>
      </c>
      <c r="K44" s="27">
        <f>SUM(G44:J44)</f>
        <v>1200</v>
      </c>
    </row>
    <row r="45" spans="1:11" x14ac:dyDescent="0.2">
      <c r="A45" s="14"/>
    </row>
    <row r="46" spans="1:11" ht="38.25" customHeight="1" x14ac:dyDescent="0.2">
      <c r="A46" s="355" t="s">
        <v>55</v>
      </c>
      <c r="B46" s="356"/>
      <c r="C46" s="357"/>
      <c r="G46" s="53">
        <f>G47+G52+G57</f>
        <v>10850</v>
      </c>
      <c r="H46" s="53">
        <f>H47+H52+H57</f>
        <v>5000</v>
      </c>
      <c r="I46" s="53">
        <f>I47+I52+I57</f>
        <v>10300</v>
      </c>
      <c r="J46" s="53">
        <f>J47+J52+J57</f>
        <v>0</v>
      </c>
      <c r="K46" s="53">
        <f>K47+K52+K57</f>
        <v>26150</v>
      </c>
    </row>
    <row r="47" spans="1:11" ht="38.25" customHeight="1" x14ac:dyDescent="0.2">
      <c r="A47" s="381" t="s">
        <v>83</v>
      </c>
      <c r="B47" s="381"/>
      <c r="C47" s="381"/>
      <c r="D47" s="23"/>
      <c r="E47" s="23"/>
      <c r="F47" s="23"/>
      <c r="G47" s="36">
        <f>SUM(G48:G49)</f>
        <v>1250</v>
      </c>
      <c r="H47" s="36">
        <f>SUM(H48:H49)</f>
        <v>0</v>
      </c>
      <c r="I47" s="36">
        <f>SUM(I48:I49)</f>
        <v>500</v>
      </c>
      <c r="J47" s="36">
        <f>SUM(J48:J49)</f>
        <v>0</v>
      </c>
      <c r="K47" s="36">
        <f>SUM(K48:K49)</f>
        <v>1750</v>
      </c>
    </row>
    <row r="48" spans="1:11" x14ac:dyDescent="0.2">
      <c r="A48" s="19" t="s">
        <v>48</v>
      </c>
      <c r="B48" s="19">
        <v>22</v>
      </c>
      <c r="C48" s="19" t="s">
        <v>59</v>
      </c>
      <c r="D48" s="27">
        <v>100</v>
      </c>
      <c r="E48" s="23">
        <v>5</v>
      </c>
      <c r="F48" s="45">
        <v>2</v>
      </c>
      <c r="G48" s="27">
        <v>0</v>
      </c>
      <c r="H48" s="27">
        <v>0</v>
      </c>
      <c r="I48" s="27">
        <f>E48*D48</f>
        <v>500</v>
      </c>
      <c r="J48" s="27">
        <v>0</v>
      </c>
      <c r="K48" s="27">
        <f>SUM(G48:J48)</f>
        <v>500</v>
      </c>
    </row>
    <row r="49" spans="1:11" x14ac:dyDescent="0.2">
      <c r="A49" s="19" t="s">
        <v>40</v>
      </c>
      <c r="B49" s="19">
        <v>31</v>
      </c>
      <c r="C49" s="19" t="s">
        <v>59</v>
      </c>
      <c r="D49" s="27">
        <v>50</v>
      </c>
      <c r="E49" s="23">
        <v>25</v>
      </c>
      <c r="F49" s="45">
        <v>1</v>
      </c>
      <c r="G49" s="27">
        <f>D49*E49</f>
        <v>1250</v>
      </c>
      <c r="H49" s="27">
        <v>0</v>
      </c>
      <c r="I49" s="27">
        <v>0</v>
      </c>
      <c r="J49" s="27">
        <v>0</v>
      </c>
      <c r="K49" s="27">
        <f>SUM(G49:J49)</f>
        <v>1250</v>
      </c>
    </row>
    <row r="50" spans="1:11" x14ac:dyDescent="0.2">
      <c r="A50" s="43"/>
      <c r="B50" s="44"/>
      <c r="C50" s="44"/>
    </row>
    <row r="51" spans="1:11" x14ac:dyDescent="0.2">
      <c r="A51" s="43"/>
      <c r="B51" s="44"/>
      <c r="C51" s="44"/>
    </row>
    <row r="52" spans="1:11" ht="25.5" customHeight="1" x14ac:dyDescent="0.2">
      <c r="A52" s="353" t="s">
        <v>84</v>
      </c>
      <c r="B52" s="354"/>
      <c r="C52" s="354"/>
      <c r="G52" s="36">
        <f>SUM(G53:G55)</f>
        <v>2100</v>
      </c>
      <c r="H52" s="36">
        <f>SUM(H53:H55)</f>
        <v>5000</v>
      </c>
      <c r="I52" s="36">
        <f>SUM(I53:I55)</f>
        <v>200</v>
      </c>
      <c r="J52" s="36">
        <f>SUM(J53:J55)</f>
        <v>0</v>
      </c>
      <c r="K52" s="36">
        <f>SUM(K53:K55)</f>
        <v>7300</v>
      </c>
    </row>
    <row r="53" spans="1:11" x14ac:dyDescent="0.2">
      <c r="A53" s="17" t="s">
        <v>48</v>
      </c>
      <c r="B53" s="19">
        <v>22</v>
      </c>
      <c r="C53" s="19" t="s">
        <v>59</v>
      </c>
      <c r="D53" s="27">
        <v>100</v>
      </c>
      <c r="E53" s="23">
        <v>2</v>
      </c>
      <c r="F53" s="45">
        <v>2</v>
      </c>
      <c r="G53" s="27">
        <v>0</v>
      </c>
      <c r="H53" s="27">
        <v>0</v>
      </c>
      <c r="I53" s="27">
        <f>E53*D53</f>
        <v>200</v>
      </c>
      <c r="J53" s="27">
        <v>0</v>
      </c>
      <c r="K53" s="27">
        <f>SUM(G53:J53)</f>
        <v>200</v>
      </c>
    </row>
    <row r="54" spans="1:11" x14ac:dyDescent="0.2">
      <c r="A54" s="23" t="s">
        <v>27</v>
      </c>
      <c r="B54" s="16">
        <v>29</v>
      </c>
      <c r="C54" s="16" t="s">
        <v>39</v>
      </c>
      <c r="D54" s="27">
        <v>5000</v>
      </c>
      <c r="E54" s="23">
        <v>1</v>
      </c>
      <c r="F54" s="23">
        <v>6</v>
      </c>
      <c r="G54" s="27">
        <v>0</v>
      </c>
      <c r="H54" s="27">
        <f>D54*E54</f>
        <v>5000</v>
      </c>
      <c r="I54" s="27">
        <v>0</v>
      </c>
      <c r="J54" s="27">
        <v>0</v>
      </c>
      <c r="K54" s="27">
        <f>SUM(G54:J54)</f>
        <v>5000</v>
      </c>
    </row>
    <row r="55" spans="1:11" x14ac:dyDescent="0.2">
      <c r="A55" s="23" t="s">
        <v>75</v>
      </c>
      <c r="B55" s="16">
        <v>31</v>
      </c>
      <c r="C55" s="16" t="s">
        <v>59</v>
      </c>
      <c r="D55" s="27">
        <v>50</v>
      </c>
      <c r="E55" s="23">
        <v>42</v>
      </c>
      <c r="F55" s="23">
        <v>1</v>
      </c>
      <c r="G55" s="27">
        <f>D55*E55</f>
        <v>2100</v>
      </c>
      <c r="H55" s="27">
        <v>0</v>
      </c>
      <c r="I55" s="27">
        <v>0</v>
      </c>
      <c r="J55" s="27">
        <v>0</v>
      </c>
      <c r="K55" s="27">
        <f>SUM(G55:J55)</f>
        <v>2100</v>
      </c>
    </row>
    <row r="57" spans="1:11" ht="38.25" customHeight="1" x14ac:dyDescent="0.2">
      <c r="A57" s="381" t="s">
        <v>85</v>
      </c>
      <c r="B57" s="381"/>
      <c r="C57" s="381"/>
      <c r="D57" s="23"/>
      <c r="E57" s="23"/>
      <c r="F57" s="23"/>
      <c r="G57" s="27">
        <f>SUM(G58:G59)</f>
        <v>7500</v>
      </c>
      <c r="H57" s="27">
        <f>SUM(H58:H59)</f>
        <v>0</v>
      </c>
      <c r="I57" s="27">
        <f>SUM(I58:I59)</f>
        <v>9600</v>
      </c>
      <c r="J57" s="27">
        <f>SUM(J58:J59)</f>
        <v>0</v>
      </c>
      <c r="K57" s="27">
        <f>SUM(K58:K59)</f>
        <v>17100</v>
      </c>
    </row>
    <row r="58" spans="1:11" x14ac:dyDescent="0.2">
      <c r="A58" s="23" t="s">
        <v>61</v>
      </c>
      <c r="B58" s="23">
        <v>22</v>
      </c>
      <c r="C58" s="23" t="s">
        <v>59</v>
      </c>
      <c r="D58" s="23">
        <v>100</v>
      </c>
      <c r="E58" s="23">
        <v>96</v>
      </c>
      <c r="F58" s="23">
        <v>2</v>
      </c>
      <c r="G58" s="27">
        <v>0</v>
      </c>
      <c r="H58" s="27">
        <v>0</v>
      </c>
      <c r="I58" s="27">
        <f>E58*D58</f>
        <v>9600</v>
      </c>
      <c r="J58" s="27">
        <v>0</v>
      </c>
      <c r="K58" s="27">
        <f>SUM(G58:J58)</f>
        <v>9600</v>
      </c>
    </row>
    <row r="59" spans="1:11" x14ac:dyDescent="0.2">
      <c r="A59" s="23" t="s">
        <v>62</v>
      </c>
      <c r="B59" s="23">
        <v>31</v>
      </c>
      <c r="C59" s="23" t="s">
        <v>59</v>
      </c>
      <c r="D59" s="23">
        <v>1.5</v>
      </c>
      <c r="E59" s="23">
        <v>5000</v>
      </c>
      <c r="F59" s="23"/>
      <c r="G59" s="27">
        <f>E59*D59</f>
        <v>7500</v>
      </c>
      <c r="H59" s="27">
        <v>0</v>
      </c>
      <c r="I59" s="27">
        <v>0</v>
      </c>
      <c r="J59" s="27">
        <v>0</v>
      </c>
      <c r="K59" s="27">
        <f>SUM(G59:J59)</f>
        <v>7500</v>
      </c>
    </row>
    <row r="62" spans="1:11" x14ac:dyDescent="0.2">
      <c r="A62" s="46"/>
      <c r="B62" s="1"/>
      <c r="C62" s="1"/>
      <c r="D62" s="1"/>
      <c r="E62" s="1"/>
      <c r="F62" s="1"/>
      <c r="G62" s="37"/>
      <c r="H62" s="37"/>
      <c r="I62" s="37"/>
      <c r="J62" s="37"/>
      <c r="K62" s="37"/>
    </row>
    <row r="63" spans="1:11" ht="18" x14ac:dyDescent="0.25">
      <c r="A63" s="374" t="s">
        <v>74</v>
      </c>
      <c r="B63" s="374"/>
      <c r="C63" s="374"/>
      <c r="D63" s="374"/>
      <c r="E63" s="374"/>
      <c r="F63" s="374"/>
      <c r="G63" s="374"/>
      <c r="H63" s="374"/>
      <c r="I63" s="374"/>
      <c r="J63" s="374"/>
      <c r="K63" s="374"/>
    </row>
    <row r="64" spans="1:11" ht="15.75" x14ac:dyDescent="0.25">
      <c r="A64" s="358" t="s">
        <v>56</v>
      </c>
      <c r="B64" s="358"/>
      <c r="C64" s="358"/>
      <c r="D64" s="358"/>
      <c r="E64" s="358"/>
      <c r="F64" s="358"/>
      <c r="G64" s="358"/>
      <c r="H64" s="358"/>
      <c r="I64" s="358"/>
      <c r="J64" s="358"/>
      <c r="K64" s="358"/>
    </row>
    <row r="65" spans="1:11" ht="15.75" x14ac:dyDescent="0.25">
      <c r="A65" s="382" t="s">
        <v>36</v>
      </c>
      <c r="B65" s="382"/>
      <c r="C65" s="382"/>
      <c r="D65" s="382"/>
      <c r="E65" s="382"/>
      <c r="F65" s="383"/>
      <c r="G65" s="39">
        <f t="shared" ref="G65:K67" si="0">G66</f>
        <v>0</v>
      </c>
      <c r="H65" s="39">
        <f t="shared" si="0"/>
        <v>0</v>
      </c>
      <c r="I65" s="39">
        <f t="shared" si="0"/>
        <v>1100</v>
      </c>
      <c r="J65" s="39">
        <f t="shared" si="0"/>
        <v>0</v>
      </c>
      <c r="K65" s="39">
        <f t="shared" si="0"/>
        <v>1100</v>
      </c>
    </row>
    <row r="66" spans="1:11" ht="27.75" customHeight="1" x14ac:dyDescent="0.2">
      <c r="A66" s="372" t="s">
        <v>86</v>
      </c>
      <c r="B66" s="373"/>
      <c r="C66" s="373"/>
      <c r="D66" s="23"/>
      <c r="E66" s="23"/>
      <c r="F66" s="23"/>
      <c r="G66" s="64">
        <f t="shared" si="0"/>
        <v>0</v>
      </c>
      <c r="H66" s="64">
        <f t="shared" si="0"/>
        <v>0</v>
      </c>
      <c r="I66" s="64">
        <f t="shared" si="0"/>
        <v>1100</v>
      </c>
      <c r="J66" s="64">
        <f t="shared" si="0"/>
        <v>0</v>
      </c>
      <c r="K66" s="64">
        <f t="shared" si="0"/>
        <v>1100</v>
      </c>
    </row>
    <row r="67" spans="1:11" ht="38.25" customHeight="1" x14ac:dyDescent="0.2">
      <c r="A67" s="349" t="s">
        <v>57</v>
      </c>
      <c r="B67" s="349"/>
      <c r="C67" s="349"/>
      <c r="D67" s="23"/>
      <c r="E67" s="23"/>
      <c r="F67" s="23"/>
      <c r="G67" s="27">
        <f t="shared" si="0"/>
        <v>0</v>
      </c>
      <c r="H67" s="27">
        <f t="shared" si="0"/>
        <v>0</v>
      </c>
      <c r="I67" s="27">
        <f t="shared" si="0"/>
        <v>1100</v>
      </c>
      <c r="J67" s="27">
        <f t="shared" si="0"/>
        <v>0</v>
      </c>
      <c r="K67" s="27">
        <f t="shared" si="0"/>
        <v>1100</v>
      </c>
    </row>
    <row r="68" spans="1:11" ht="38.25" customHeight="1" x14ac:dyDescent="0.2">
      <c r="A68" s="384" t="s">
        <v>87</v>
      </c>
      <c r="B68" s="384"/>
      <c r="C68" s="384"/>
      <c r="D68" s="375" t="s">
        <v>37</v>
      </c>
      <c r="E68" s="376"/>
      <c r="F68" s="35"/>
      <c r="G68" s="27">
        <f>SUM(G69:G70)</f>
        <v>0</v>
      </c>
      <c r="H68" s="27">
        <f>SUM(H69:H70)</f>
        <v>0</v>
      </c>
      <c r="I68" s="27">
        <f>SUM(I69:I70)</f>
        <v>1100</v>
      </c>
      <c r="J68" s="27">
        <f>SUM(J69:J70)</f>
        <v>0</v>
      </c>
      <c r="K68" s="27">
        <f>SUM(G68:J68)</f>
        <v>1100</v>
      </c>
    </row>
    <row r="69" spans="1:11" x14ac:dyDescent="0.2">
      <c r="A69" s="20" t="s">
        <v>88</v>
      </c>
      <c r="B69" s="23">
        <v>31</v>
      </c>
      <c r="C69" s="23" t="s">
        <v>59</v>
      </c>
      <c r="D69" s="27">
        <v>50</v>
      </c>
      <c r="E69" s="23">
        <v>20</v>
      </c>
      <c r="F69" s="23"/>
      <c r="G69" s="27">
        <v>0</v>
      </c>
      <c r="H69" s="27">
        <v>0</v>
      </c>
      <c r="I69" s="27">
        <f>D69*E69</f>
        <v>1000</v>
      </c>
      <c r="J69" s="27">
        <v>0</v>
      </c>
      <c r="K69" s="27">
        <f>SUM(G69:J69)</f>
        <v>1000</v>
      </c>
    </row>
    <row r="70" spans="1:11" x14ac:dyDescent="0.2">
      <c r="A70" s="23" t="s">
        <v>48</v>
      </c>
      <c r="B70" s="23">
        <v>22</v>
      </c>
      <c r="C70" s="23" t="s">
        <v>59</v>
      </c>
      <c r="D70" s="27">
        <v>100</v>
      </c>
      <c r="E70" s="23">
        <v>1</v>
      </c>
      <c r="F70" s="23"/>
      <c r="G70" s="27">
        <v>0</v>
      </c>
      <c r="H70" s="27">
        <v>0</v>
      </c>
      <c r="I70" s="27">
        <f>E70*D70</f>
        <v>100</v>
      </c>
      <c r="J70" s="27">
        <v>0</v>
      </c>
      <c r="K70" s="27">
        <f>SUM(G70:J70)</f>
        <v>100</v>
      </c>
    </row>
  </sheetData>
  <mergeCells count="34">
    <mergeCell ref="G1:K1"/>
    <mergeCell ref="A66:C66"/>
    <mergeCell ref="A35:K35"/>
    <mergeCell ref="A63:K63"/>
    <mergeCell ref="D68:E68"/>
    <mergeCell ref="A38:C38"/>
    <mergeCell ref="D40:E40"/>
    <mergeCell ref="A40:C40"/>
    <mergeCell ref="A47:C47"/>
    <mergeCell ref="A65:F65"/>
    <mergeCell ref="A68:C68"/>
    <mergeCell ref="A36:K36"/>
    <mergeCell ref="A37:F37"/>
    <mergeCell ref="A39:C39"/>
    <mergeCell ref="A64:K64"/>
    <mergeCell ref="A57:C57"/>
    <mergeCell ref="A13:C13"/>
    <mergeCell ref="A20:C20"/>
    <mergeCell ref="D8:E8"/>
    <mergeCell ref="A14:C14"/>
    <mergeCell ref="D14:E14"/>
    <mergeCell ref="A4:K4"/>
    <mergeCell ref="A5:F5"/>
    <mergeCell ref="A6:C6"/>
    <mergeCell ref="A7:C7"/>
    <mergeCell ref="A8:C8"/>
    <mergeCell ref="A67:C67"/>
    <mergeCell ref="A28:C28"/>
    <mergeCell ref="A29:C29"/>
    <mergeCell ref="D29:E29"/>
    <mergeCell ref="A21:C21"/>
    <mergeCell ref="D21:E21"/>
    <mergeCell ref="A52:C52"/>
    <mergeCell ref="A46:C46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"/>
  <sheetViews>
    <sheetView topLeftCell="A16" zoomScale="66" zoomScaleNormal="66" workbookViewId="0">
      <selection activeCell="A18" sqref="A18"/>
    </sheetView>
  </sheetViews>
  <sheetFormatPr baseColWidth="10" defaultRowHeight="12.75" x14ac:dyDescent="0.2"/>
  <cols>
    <col min="1" max="1" width="23.85546875" customWidth="1"/>
    <col min="2" max="2" width="19.28515625" customWidth="1"/>
    <col min="3" max="3" width="17.85546875" customWidth="1"/>
    <col min="4" max="15" width="2.5703125" customWidth="1"/>
    <col min="16" max="16" width="21" customWidth="1"/>
    <col min="17" max="17" width="21.42578125" customWidth="1"/>
    <col min="18" max="18" width="18" customWidth="1"/>
    <col min="19" max="19" width="16.85546875" customWidth="1"/>
    <col min="20" max="20" width="14" customWidth="1"/>
    <col min="21" max="21" width="13.5703125" customWidth="1"/>
    <col min="22" max="22" width="11.140625" customWidth="1"/>
    <col min="23" max="23" width="13.85546875" customWidth="1"/>
    <col min="24" max="24" width="16" customWidth="1"/>
    <col min="25" max="25" width="13.85546875" bestFit="1" customWidth="1"/>
    <col min="26" max="26" width="15.5703125" customWidth="1"/>
  </cols>
  <sheetData>
    <row r="1" spans="1:27" ht="16.5" x14ac:dyDescent="0.2">
      <c r="A1" s="280" t="s">
        <v>97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93"/>
    </row>
    <row r="2" spans="1:27" ht="16.5" x14ac:dyDescent="0.2">
      <c r="A2" s="280" t="s">
        <v>98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93"/>
    </row>
    <row r="3" spans="1:27" ht="16.5" x14ac:dyDescent="0.2">
      <c r="A3" s="280" t="s">
        <v>102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93"/>
    </row>
    <row r="4" spans="1:27" ht="16.5" x14ac:dyDescent="0.2">
      <c r="A4" s="280" t="s">
        <v>99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93"/>
    </row>
    <row r="5" spans="1:27" ht="15.75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spans="1:27" ht="15.75" x14ac:dyDescent="0.25">
      <c r="A6" s="114" t="s">
        <v>117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8"/>
    </row>
    <row r="7" spans="1:27" ht="15.75" x14ac:dyDescent="0.25">
      <c r="A7" s="114" t="s">
        <v>121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8"/>
    </row>
    <row r="8" spans="1:27" ht="15.75" x14ac:dyDescent="0.25">
      <c r="A8" s="114" t="s">
        <v>143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8"/>
    </row>
    <row r="9" spans="1:27" ht="15.75" x14ac:dyDescent="0.25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40"/>
    </row>
    <row r="10" spans="1:27" ht="15" customHeight="1" x14ac:dyDescent="0.2">
      <c r="A10" s="264" t="s">
        <v>101</v>
      </c>
      <c r="B10" s="264" t="s">
        <v>17</v>
      </c>
      <c r="C10" s="265" t="s">
        <v>0</v>
      </c>
      <c r="D10" s="272" t="s">
        <v>13</v>
      </c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4"/>
      <c r="P10" s="273" t="s">
        <v>10</v>
      </c>
      <c r="Q10" s="261" t="s">
        <v>47</v>
      </c>
      <c r="R10" s="268" t="s">
        <v>11</v>
      </c>
      <c r="S10" s="268"/>
      <c r="T10" s="268"/>
      <c r="U10" s="268"/>
      <c r="V10" s="268"/>
      <c r="W10" s="268"/>
      <c r="X10" s="268"/>
      <c r="Y10" s="268"/>
      <c r="Z10" s="269"/>
    </row>
    <row r="11" spans="1:27" ht="66" customHeight="1" x14ac:dyDescent="0.2">
      <c r="A11" s="264"/>
      <c r="B11" s="264"/>
      <c r="C11" s="265"/>
      <c r="D11" s="275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7"/>
      <c r="P11" s="278"/>
      <c r="Q11" s="261"/>
      <c r="R11" s="270"/>
      <c r="S11" s="270"/>
      <c r="T11" s="270"/>
      <c r="U11" s="270"/>
      <c r="V11" s="270"/>
      <c r="W11" s="270"/>
      <c r="X11" s="270"/>
      <c r="Y11" s="270"/>
      <c r="Z11" s="271"/>
    </row>
    <row r="12" spans="1:27" ht="54" customHeight="1" x14ac:dyDescent="0.2">
      <c r="A12" s="282" t="s">
        <v>120</v>
      </c>
      <c r="B12" s="283"/>
      <c r="C12" s="284"/>
      <c r="D12" s="208" t="s">
        <v>1</v>
      </c>
      <c r="E12" s="208" t="s">
        <v>2</v>
      </c>
      <c r="F12" s="208" t="s">
        <v>3</v>
      </c>
      <c r="G12" s="208" t="s">
        <v>4</v>
      </c>
      <c r="H12" s="208" t="s">
        <v>3</v>
      </c>
      <c r="I12" s="208" t="s">
        <v>5</v>
      </c>
      <c r="J12" s="208" t="s">
        <v>5</v>
      </c>
      <c r="K12" s="208" t="s">
        <v>4</v>
      </c>
      <c r="L12" s="208" t="s">
        <v>6</v>
      </c>
      <c r="M12" s="208" t="s">
        <v>7</v>
      </c>
      <c r="N12" s="208" t="s">
        <v>8</v>
      </c>
      <c r="O12" s="208" t="s">
        <v>9</v>
      </c>
      <c r="P12" s="278"/>
      <c r="Q12" s="281"/>
      <c r="R12" s="141" t="s">
        <v>25</v>
      </c>
      <c r="S12" s="142" t="s">
        <v>14</v>
      </c>
      <c r="T12" s="143" t="s">
        <v>18</v>
      </c>
      <c r="U12" s="143" t="s">
        <v>14</v>
      </c>
      <c r="V12" s="143" t="s">
        <v>18</v>
      </c>
      <c r="W12" s="143" t="s">
        <v>14</v>
      </c>
      <c r="X12" s="143" t="s">
        <v>18</v>
      </c>
      <c r="Y12" s="143" t="s">
        <v>14</v>
      </c>
      <c r="Z12" s="144" t="s">
        <v>12</v>
      </c>
    </row>
    <row r="13" spans="1:27" ht="126.75" customHeight="1" x14ac:dyDescent="0.2">
      <c r="A13" s="218" t="s">
        <v>177</v>
      </c>
      <c r="B13" s="218" t="s">
        <v>19</v>
      </c>
      <c r="C13" s="218" t="s">
        <v>174</v>
      </c>
      <c r="D13" s="145" t="s">
        <v>180</v>
      </c>
      <c r="E13" s="115" t="s">
        <v>180</v>
      </c>
      <c r="F13" s="115" t="s">
        <v>180</v>
      </c>
      <c r="G13" s="115" t="s">
        <v>180</v>
      </c>
      <c r="H13" s="115" t="s">
        <v>180</v>
      </c>
      <c r="I13" s="145" t="s">
        <v>180</v>
      </c>
      <c r="J13" s="145" t="s">
        <v>180</v>
      </c>
      <c r="K13" s="145" t="s">
        <v>180</v>
      </c>
      <c r="L13" s="145" t="s">
        <v>180</v>
      </c>
      <c r="M13" s="145" t="s">
        <v>180</v>
      </c>
      <c r="N13" s="145" t="s">
        <v>180</v>
      </c>
      <c r="O13" s="145" t="s">
        <v>180</v>
      </c>
      <c r="P13" s="218" t="s">
        <v>186</v>
      </c>
      <c r="Q13" s="218" t="s">
        <v>106</v>
      </c>
      <c r="R13" s="218" t="s">
        <v>93</v>
      </c>
      <c r="S13" s="125">
        <v>700</v>
      </c>
      <c r="T13" s="126" t="s">
        <v>75</v>
      </c>
      <c r="U13" s="125">
        <v>300</v>
      </c>
      <c r="V13" s="126" t="s">
        <v>20</v>
      </c>
      <c r="W13" s="125">
        <v>400</v>
      </c>
      <c r="X13" s="167" t="s">
        <v>89</v>
      </c>
      <c r="Y13" s="125">
        <f>'Presupuesto 2021'!J7</f>
        <v>0</v>
      </c>
      <c r="Z13" s="146">
        <f>S13+U13+W13+Y13</f>
        <v>1400</v>
      </c>
    </row>
    <row r="14" spans="1:27" ht="15.75" x14ac:dyDescent="0.2">
      <c r="A14" s="116"/>
      <c r="B14" s="116"/>
      <c r="C14" s="116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16"/>
      <c r="Q14" s="116"/>
      <c r="R14" s="116"/>
      <c r="S14" s="131">
        <v>700</v>
      </c>
      <c r="T14" s="147"/>
      <c r="U14" s="131">
        <v>300</v>
      </c>
      <c r="V14" s="147"/>
      <c r="W14" s="131">
        <v>400</v>
      </c>
      <c r="X14" s="147"/>
      <c r="Y14" s="131">
        <f>'Presupuesto 2021'!J8</f>
        <v>0</v>
      </c>
      <c r="Z14" s="148">
        <f>Z13</f>
        <v>1400</v>
      </c>
    </row>
    <row r="15" spans="1:27" ht="27" customHeight="1" x14ac:dyDescent="0.25">
      <c r="A15" s="149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7" ht="15.75" x14ac:dyDescent="0.25">
      <c r="A16" s="114" t="s">
        <v>117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</row>
    <row r="17" spans="1:26" ht="15.75" x14ac:dyDescent="0.25">
      <c r="A17" s="114" t="s">
        <v>122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</row>
    <row r="18" spans="1:26" ht="15.75" x14ac:dyDescent="0.25">
      <c r="A18" s="114" t="s">
        <v>123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</row>
    <row r="19" spans="1:26" ht="15.75" x14ac:dyDescent="0.25">
      <c r="A19" s="149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</row>
    <row r="20" spans="1:26" ht="15" customHeight="1" x14ac:dyDescent="0.2">
      <c r="A20" s="264" t="s">
        <v>101</v>
      </c>
      <c r="B20" s="264" t="s">
        <v>17</v>
      </c>
      <c r="C20" s="265" t="s">
        <v>0</v>
      </c>
      <c r="D20" s="272" t="s">
        <v>13</v>
      </c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4"/>
      <c r="P20" s="273" t="s">
        <v>10</v>
      </c>
      <c r="Q20" s="261" t="s">
        <v>47</v>
      </c>
      <c r="R20" s="268" t="s">
        <v>11</v>
      </c>
      <c r="S20" s="268"/>
      <c r="T20" s="268"/>
      <c r="U20" s="268"/>
      <c r="V20" s="268"/>
      <c r="W20" s="268"/>
      <c r="X20" s="268"/>
      <c r="Y20" s="268"/>
      <c r="Z20" s="269"/>
    </row>
    <row r="21" spans="1:26" ht="57" customHeight="1" x14ac:dyDescent="0.2">
      <c r="A21" s="264"/>
      <c r="B21" s="264"/>
      <c r="C21" s="265"/>
      <c r="D21" s="275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7"/>
      <c r="P21" s="278"/>
      <c r="Q21" s="261"/>
      <c r="R21" s="270"/>
      <c r="S21" s="270"/>
      <c r="T21" s="270"/>
      <c r="U21" s="270"/>
      <c r="V21" s="270"/>
      <c r="W21" s="270"/>
      <c r="X21" s="270"/>
      <c r="Y21" s="270"/>
      <c r="Z21" s="271"/>
    </row>
    <row r="22" spans="1:26" ht="37.5" customHeight="1" x14ac:dyDescent="0.2">
      <c r="A22" s="266" t="s">
        <v>178</v>
      </c>
      <c r="B22" s="267"/>
      <c r="C22" s="267"/>
      <c r="D22" s="208" t="s">
        <v>1</v>
      </c>
      <c r="E22" s="208" t="s">
        <v>2</v>
      </c>
      <c r="F22" s="208" t="s">
        <v>3</v>
      </c>
      <c r="G22" s="208" t="s">
        <v>4</v>
      </c>
      <c r="H22" s="208" t="s">
        <v>3</v>
      </c>
      <c r="I22" s="208" t="s">
        <v>5</v>
      </c>
      <c r="J22" s="208" t="s">
        <v>5</v>
      </c>
      <c r="K22" s="208" t="s">
        <v>4</v>
      </c>
      <c r="L22" s="208" t="s">
        <v>6</v>
      </c>
      <c r="M22" s="209" t="s">
        <v>7</v>
      </c>
      <c r="N22" s="209" t="s">
        <v>8</v>
      </c>
      <c r="O22" s="209" t="s">
        <v>9</v>
      </c>
      <c r="P22" s="279"/>
      <c r="Q22" s="261"/>
      <c r="R22" s="151" t="s">
        <v>25</v>
      </c>
      <c r="S22" s="144" t="s">
        <v>14</v>
      </c>
      <c r="T22" s="152" t="s">
        <v>18</v>
      </c>
      <c r="U22" s="152" t="s">
        <v>14</v>
      </c>
      <c r="V22" s="152" t="s">
        <v>18</v>
      </c>
      <c r="W22" s="152" t="s">
        <v>14</v>
      </c>
      <c r="X22" s="152" t="s">
        <v>18</v>
      </c>
      <c r="Y22" s="152" t="s">
        <v>14</v>
      </c>
      <c r="Z22" s="144" t="s">
        <v>12</v>
      </c>
    </row>
    <row r="23" spans="1:26" s="113" customFormat="1" ht="167.25" customHeight="1" x14ac:dyDescent="0.2">
      <c r="A23" s="222" t="s">
        <v>135</v>
      </c>
      <c r="B23" s="153" t="s">
        <v>107</v>
      </c>
      <c r="C23" s="222" t="s">
        <v>187</v>
      </c>
      <c r="D23" s="154" t="s">
        <v>180</v>
      </c>
      <c r="E23" s="154" t="s">
        <v>180</v>
      </c>
      <c r="F23" s="154" t="s">
        <v>180</v>
      </c>
      <c r="G23" s="154" t="s">
        <v>180</v>
      </c>
      <c r="H23" s="154" t="s">
        <v>180</v>
      </c>
      <c r="I23" s="154" t="s">
        <v>180</v>
      </c>
      <c r="J23" s="154" t="s">
        <v>180</v>
      </c>
      <c r="K23" s="154" t="s">
        <v>180</v>
      </c>
      <c r="L23" s="154" t="s">
        <v>180</v>
      </c>
      <c r="M23" s="154" t="s">
        <v>180</v>
      </c>
      <c r="N23" s="154" t="s">
        <v>180</v>
      </c>
      <c r="O23" s="154" t="s">
        <v>180</v>
      </c>
      <c r="P23" s="223" t="s">
        <v>189</v>
      </c>
      <c r="Q23" s="223" t="s">
        <v>179</v>
      </c>
      <c r="R23" s="224" t="s">
        <v>93</v>
      </c>
      <c r="S23" s="155">
        <v>10000</v>
      </c>
      <c r="T23" s="156" t="s">
        <v>151</v>
      </c>
      <c r="U23" s="155">
        <v>0</v>
      </c>
      <c r="V23" s="156" t="s">
        <v>20</v>
      </c>
      <c r="W23" s="155">
        <v>0</v>
      </c>
      <c r="X23" s="225" t="s">
        <v>89</v>
      </c>
      <c r="Y23" s="155">
        <v>0</v>
      </c>
      <c r="Z23" s="157">
        <f>S23+U23+W23+Y23</f>
        <v>10000</v>
      </c>
    </row>
    <row r="24" spans="1:26" ht="15.75" x14ac:dyDescent="0.25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58">
        <v>10000</v>
      </c>
      <c r="T24" s="159"/>
      <c r="U24" s="158">
        <v>0</v>
      </c>
      <c r="V24" s="159"/>
      <c r="W24" s="158">
        <v>0</v>
      </c>
      <c r="X24" s="159"/>
      <c r="Y24" s="158">
        <v>0</v>
      </c>
      <c r="Z24" s="134">
        <f>Z23</f>
        <v>10000</v>
      </c>
    </row>
    <row r="25" spans="1:26" ht="15.75" x14ac:dyDescent="0.2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34">
        <f>S14+S24</f>
        <v>10700</v>
      </c>
      <c r="T25" s="120"/>
      <c r="U25" s="134">
        <f>U14+U24</f>
        <v>300</v>
      </c>
      <c r="V25" s="120"/>
      <c r="W25" s="134">
        <f>W14+W24</f>
        <v>400</v>
      </c>
      <c r="X25" s="120"/>
      <c r="Y25" s="134">
        <f>Y14+Y24</f>
        <v>0</v>
      </c>
      <c r="Z25" s="135">
        <f>Z14+Z24</f>
        <v>11400</v>
      </c>
    </row>
  </sheetData>
  <mergeCells count="20">
    <mergeCell ref="A1:Z1"/>
    <mergeCell ref="A2:Z2"/>
    <mergeCell ref="A3:Z3"/>
    <mergeCell ref="A4:Z4"/>
    <mergeCell ref="P10:P12"/>
    <mergeCell ref="Q10:Q12"/>
    <mergeCell ref="A12:C12"/>
    <mergeCell ref="D10:O11"/>
    <mergeCell ref="A20:A21"/>
    <mergeCell ref="B20:B21"/>
    <mergeCell ref="C20:C21"/>
    <mergeCell ref="A22:C22"/>
    <mergeCell ref="R10:Z11"/>
    <mergeCell ref="A10:A11"/>
    <mergeCell ref="B10:B11"/>
    <mergeCell ref="C10:C11"/>
    <mergeCell ref="R20:Z21"/>
    <mergeCell ref="D20:O21"/>
    <mergeCell ref="P20:P22"/>
    <mergeCell ref="Q20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5"/>
  <sheetViews>
    <sheetView topLeftCell="A11" zoomScale="115" zoomScaleNormal="115" workbookViewId="0">
      <selection activeCell="C13" sqref="C13"/>
    </sheetView>
  </sheetViews>
  <sheetFormatPr baseColWidth="10" defaultRowHeight="12.75" x14ac:dyDescent="0.2"/>
  <cols>
    <col min="1" max="1" width="17.5703125" style="4" customWidth="1"/>
    <col min="2" max="2" width="16.7109375" style="5" bestFit="1" customWidth="1"/>
    <col min="3" max="3" width="16.7109375" style="5" customWidth="1"/>
    <col min="4" max="15" width="2" style="5" customWidth="1"/>
    <col min="16" max="16" width="17" style="6" customWidth="1"/>
    <col min="17" max="17" width="18.140625" style="5" customWidth="1"/>
    <col min="18" max="18" width="12.85546875" style="6" customWidth="1"/>
    <col min="19" max="19" width="13.42578125" style="6" bestFit="1" customWidth="1"/>
    <col min="20" max="20" width="15.140625" style="7" customWidth="1"/>
    <col min="21" max="21" width="11.140625" style="6" customWidth="1"/>
    <col min="22" max="22" width="12.140625" style="6" customWidth="1"/>
    <col min="23" max="23" width="13" style="6" customWidth="1"/>
    <col min="24" max="24" width="12.85546875" customWidth="1"/>
    <col min="25" max="25" width="13.85546875" bestFit="1" customWidth="1"/>
    <col min="26" max="26" width="17" customWidth="1"/>
  </cols>
  <sheetData>
    <row r="1" spans="1:27" ht="13.5" thickBot="1" x14ac:dyDescent="0.25"/>
    <row r="2" spans="1:27" s="2" customFormat="1" ht="18" customHeight="1" x14ac:dyDescent="0.25">
      <c r="A2" s="285" t="s">
        <v>97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7"/>
      <c r="AA2" s="97"/>
    </row>
    <row r="3" spans="1:27" s="2" customFormat="1" ht="15.75" customHeight="1" x14ac:dyDescent="0.25">
      <c r="A3" s="288" t="s">
        <v>98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90"/>
      <c r="AA3" s="97"/>
    </row>
    <row r="4" spans="1:27" s="2" customFormat="1" ht="15.75" customHeight="1" x14ac:dyDescent="0.25">
      <c r="A4" s="288" t="s">
        <v>102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  <c r="AA4" s="97"/>
    </row>
    <row r="5" spans="1:27" s="2" customFormat="1" ht="19.5" customHeight="1" thickBot="1" x14ac:dyDescent="0.3">
      <c r="A5" s="291" t="s">
        <v>99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3"/>
      <c r="AA5" s="97"/>
    </row>
    <row r="6" spans="1:27" s="2" customFormat="1" ht="14.25" customHeigh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pans="1:27" s="3" customFormat="1" ht="15" x14ac:dyDescent="0.2">
      <c r="A7" s="77" t="s">
        <v>21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80"/>
      <c r="Y7" s="81"/>
      <c r="Z7" s="81"/>
    </row>
    <row r="8" spans="1:27" s="3" customFormat="1" ht="15" x14ac:dyDescent="0.2">
      <c r="A8" s="77" t="s">
        <v>76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80"/>
      <c r="Y8" s="81"/>
      <c r="Z8" s="81"/>
    </row>
    <row r="9" spans="1:27" s="3" customFormat="1" ht="20.25" customHeight="1" x14ac:dyDescent="0.2">
      <c r="A9" s="77" t="s">
        <v>147</v>
      </c>
      <c r="B9" s="77" t="s">
        <v>104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80"/>
      <c r="Y9" s="81"/>
      <c r="Z9" s="81"/>
    </row>
    <row r="10" spans="1:27" s="72" customFormat="1" ht="41.25" customHeight="1" x14ac:dyDescent="0.2">
      <c r="A10" s="303" t="s">
        <v>101</v>
      </c>
      <c r="B10" s="303" t="s">
        <v>17</v>
      </c>
      <c r="C10" s="313" t="s">
        <v>0</v>
      </c>
      <c r="D10" s="297" t="s">
        <v>13</v>
      </c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9"/>
      <c r="P10" s="303" t="s">
        <v>10</v>
      </c>
      <c r="Q10" s="304" t="s">
        <v>47</v>
      </c>
      <c r="R10" s="307" t="s">
        <v>11</v>
      </c>
      <c r="S10" s="308"/>
      <c r="T10" s="308"/>
      <c r="U10" s="308"/>
      <c r="V10" s="308"/>
      <c r="W10" s="308"/>
      <c r="X10" s="308"/>
      <c r="Y10" s="308"/>
      <c r="Z10" s="309"/>
    </row>
    <row r="11" spans="1:27" s="3" customFormat="1" ht="39" customHeight="1" x14ac:dyDescent="0.2">
      <c r="A11" s="303"/>
      <c r="B11" s="303"/>
      <c r="C11" s="313"/>
      <c r="D11" s="300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2"/>
      <c r="P11" s="303"/>
      <c r="Q11" s="305"/>
      <c r="R11" s="310"/>
      <c r="S11" s="311"/>
      <c r="T11" s="311"/>
      <c r="U11" s="311"/>
      <c r="V11" s="311"/>
      <c r="W11" s="311"/>
      <c r="X11" s="311"/>
      <c r="Y11" s="311"/>
      <c r="Z11" s="312"/>
    </row>
    <row r="12" spans="1:27" s="3" customFormat="1" ht="35.25" customHeight="1" x14ac:dyDescent="0.2">
      <c r="A12" s="294" t="s">
        <v>125</v>
      </c>
      <c r="B12" s="295"/>
      <c r="C12" s="296"/>
      <c r="D12" s="82" t="s">
        <v>1</v>
      </c>
      <c r="E12" s="82" t="s">
        <v>2</v>
      </c>
      <c r="F12" s="82" t="s">
        <v>3</v>
      </c>
      <c r="G12" s="82" t="s">
        <v>4</v>
      </c>
      <c r="H12" s="82" t="s">
        <v>3</v>
      </c>
      <c r="I12" s="82" t="s">
        <v>5</v>
      </c>
      <c r="J12" s="82" t="s">
        <v>5</v>
      </c>
      <c r="K12" s="82" t="s">
        <v>4</v>
      </c>
      <c r="L12" s="82" t="s">
        <v>6</v>
      </c>
      <c r="M12" s="82" t="s">
        <v>7</v>
      </c>
      <c r="N12" s="82" t="s">
        <v>8</v>
      </c>
      <c r="O12" s="82" t="s">
        <v>9</v>
      </c>
      <c r="P12" s="303"/>
      <c r="Q12" s="306"/>
      <c r="R12" s="79" t="s">
        <v>25</v>
      </c>
      <c r="S12" s="94" t="s">
        <v>14</v>
      </c>
      <c r="T12" s="79" t="s">
        <v>18</v>
      </c>
      <c r="U12" s="79" t="s">
        <v>14</v>
      </c>
      <c r="V12" s="79" t="s">
        <v>18</v>
      </c>
      <c r="W12" s="79" t="s">
        <v>14</v>
      </c>
      <c r="X12" s="79" t="s">
        <v>18</v>
      </c>
      <c r="Y12" s="79" t="s">
        <v>14</v>
      </c>
      <c r="Z12" s="94" t="s">
        <v>12</v>
      </c>
    </row>
    <row r="13" spans="1:27" s="3" customFormat="1" ht="128.25" x14ac:dyDescent="0.2">
      <c r="A13" s="69" t="s">
        <v>136</v>
      </c>
      <c r="B13" s="69" t="s">
        <v>19</v>
      </c>
      <c r="C13" s="69" t="s">
        <v>126</v>
      </c>
      <c r="D13" s="69"/>
      <c r="E13" s="69"/>
      <c r="F13" s="69"/>
      <c r="G13" s="69"/>
      <c r="H13" s="69"/>
      <c r="I13" s="69"/>
      <c r="J13" s="69"/>
      <c r="K13" s="83"/>
      <c r="L13" s="83"/>
      <c r="M13" s="83"/>
      <c r="N13" s="83"/>
      <c r="O13" s="69"/>
      <c r="P13" s="69" t="s">
        <v>148</v>
      </c>
      <c r="Q13" s="69" t="s">
        <v>91</v>
      </c>
      <c r="R13" s="69" t="s">
        <v>145</v>
      </c>
      <c r="S13" s="73">
        <v>1500</v>
      </c>
      <c r="T13" s="74" t="s">
        <v>75</v>
      </c>
      <c r="U13" s="73">
        <v>200</v>
      </c>
      <c r="V13" s="74" t="s">
        <v>90</v>
      </c>
      <c r="W13" s="75">
        <v>0</v>
      </c>
      <c r="X13" s="76" t="s">
        <v>166</v>
      </c>
      <c r="Y13" s="75">
        <v>5000</v>
      </c>
      <c r="Z13" s="75">
        <f>S13+U13+W13+Y13</f>
        <v>6700</v>
      </c>
    </row>
    <row r="14" spans="1:27" s="3" customFormat="1" ht="17.25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109">
        <v>1500</v>
      </c>
      <c r="T14" s="110"/>
      <c r="U14" s="109">
        <v>200</v>
      </c>
      <c r="V14" s="110"/>
      <c r="W14" s="107">
        <v>0</v>
      </c>
      <c r="X14" s="111"/>
      <c r="Y14" s="107">
        <v>5000</v>
      </c>
      <c r="Z14" s="105">
        <f>SUM(Z13:Z13)</f>
        <v>6700</v>
      </c>
    </row>
    <row r="15" spans="1:27" ht="15.75" x14ac:dyDescent="0.25">
      <c r="Z15" s="62"/>
    </row>
  </sheetData>
  <mergeCells count="12">
    <mergeCell ref="A2:Z2"/>
    <mergeCell ref="A3:Z3"/>
    <mergeCell ref="A4:Z4"/>
    <mergeCell ref="A5:Z5"/>
    <mergeCell ref="A12:C12"/>
    <mergeCell ref="D10:O11"/>
    <mergeCell ref="P10:P12"/>
    <mergeCell ref="Q10:Q12"/>
    <mergeCell ref="R10:Z11"/>
    <mergeCell ref="B10:B11"/>
    <mergeCell ref="A10:A11"/>
    <mergeCell ref="C10:C11"/>
  </mergeCells>
  <phoneticPr fontId="0" type="noConversion"/>
  <printOptions horizontalCentered="1"/>
  <pageMargins left="0.19685039370078741" right="0.19685039370078741" top="0.59055118110236227" bottom="0.19685039370078741" header="0" footer="0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"/>
  <sheetViews>
    <sheetView topLeftCell="A25" zoomScale="59" zoomScaleNormal="59" workbookViewId="0">
      <selection activeCell="B28" sqref="B28"/>
    </sheetView>
  </sheetViews>
  <sheetFormatPr baseColWidth="10" defaultRowHeight="12.75" x14ac:dyDescent="0.2"/>
  <cols>
    <col min="1" max="1" width="29.140625" bestFit="1" customWidth="1"/>
    <col min="2" max="2" width="17.140625" customWidth="1"/>
    <col min="3" max="3" width="18.85546875" customWidth="1"/>
    <col min="4" max="4" width="2.5703125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9.28515625" customWidth="1"/>
    <col min="17" max="17" width="21.140625" customWidth="1"/>
    <col min="18" max="18" width="18" customWidth="1"/>
    <col min="19" max="19" width="18.85546875" customWidth="1"/>
    <col min="20" max="20" width="14" customWidth="1"/>
    <col min="23" max="23" width="17.42578125" customWidth="1"/>
    <col min="24" max="24" width="17" customWidth="1"/>
    <col min="25" max="25" width="13.42578125" bestFit="1" customWidth="1"/>
    <col min="26" max="26" width="18.42578125" customWidth="1"/>
  </cols>
  <sheetData>
    <row r="1" spans="1:26" ht="15.75" x14ac:dyDescent="0.2">
      <c r="A1" s="258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</row>
    <row r="2" spans="1:26" ht="15.75" x14ac:dyDescent="0.2">
      <c r="A2" s="258" t="s">
        <v>98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26" ht="15.75" x14ac:dyDescent="0.2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ht="15.75" x14ac:dyDescent="0.2">
      <c r="A4" s="258" t="s">
        <v>99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</row>
    <row r="5" spans="1:26" ht="15.75" x14ac:dyDescent="0.25">
      <c r="A5" s="160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60"/>
      <c r="R5" s="160"/>
      <c r="S5" s="160"/>
      <c r="T5" s="160"/>
      <c r="U5" s="160"/>
      <c r="V5" s="160"/>
      <c r="W5" s="160"/>
      <c r="X5" s="161"/>
      <c r="Y5" s="161"/>
      <c r="Z5" s="161"/>
    </row>
    <row r="6" spans="1:26" ht="15.75" x14ac:dyDescent="0.2">
      <c r="A6" s="316" t="s">
        <v>21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</row>
    <row r="7" spans="1:26" ht="15.75" x14ac:dyDescent="0.2">
      <c r="A7" s="316" t="s">
        <v>95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</row>
    <row r="8" spans="1:26" ht="15.75" x14ac:dyDescent="0.2">
      <c r="A8" s="316" t="s">
        <v>96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</row>
    <row r="9" spans="1:26" ht="15.75" x14ac:dyDescent="0.25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2"/>
      <c r="Q9" s="163"/>
      <c r="R9" s="162"/>
      <c r="S9" s="162"/>
      <c r="T9" s="162"/>
      <c r="U9" s="162"/>
      <c r="V9" s="162"/>
      <c r="W9" s="162"/>
      <c r="X9" s="138"/>
      <c r="Y9" s="138"/>
      <c r="Z9" s="138"/>
    </row>
    <row r="10" spans="1:26" ht="12.75" customHeight="1" x14ac:dyDescent="0.2">
      <c r="A10" s="261" t="s">
        <v>101</v>
      </c>
      <c r="B10" s="261" t="s">
        <v>17</v>
      </c>
      <c r="C10" s="260" t="s">
        <v>0</v>
      </c>
      <c r="D10" s="261" t="s">
        <v>13</v>
      </c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 t="s">
        <v>10</v>
      </c>
      <c r="Q10" s="261" t="s">
        <v>47</v>
      </c>
      <c r="R10" s="260" t="s">
        <v>11</v>
      </c>
      <c r="S10" s="260"/>
      <c r="T10" s="260"/>
      <c r="U10" s="260"/>
      <c r="V10" s="260"/>
      <c r="W10" s="260"/>
      <c r="X10" s="260"/>
      <c r="Y10" s="260"/>
      <c r="Z10" s="260"/>
    </row>
    <row r="11" spans="1:26" ht="32.25" customHeight="1" x14ac:dyDescent="0.2">
      <c r="A11" s="261"/>
      <c r="B11" s="261"/>
      <c r="C11" s="260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0"/>
      <c r="S11" s="260"/>
      <c r="T11" s="260"/>
      <c r="U11" s="260"/>
      <c r="V11" s="260"/>
      <c r="W11" s="260"/>
      <c r="X11" s="260"/>
      <c r="Y11" s="260"/>
      <c r="Z11" s="260"/>
    </row>
    <row r="12" spans="1:26" ht="57" customHeight="1" x14ac:dyDescent="0.2">
      <c r="A12" s="253" t="s">
        <v>165</v>
      </c>
      <c r="B12" s="253"/>
      <c r="C12" s="253"/>
      <c r="D12" s="210" t="s">
        <v>1</v>
      </c>
      <c r="E12" s="210" t="s">
        <v>2</v>
      </c>
      <c r="F12" s="210" t="s">
        <v>3</v>
      </c>
      <c r="G12" s="210" t="s">
        <v>4</v>
      </c>
      <c r="H12" s="210" t="s">
        <v>3</v>
      </c>
      <c r="I12" s="210" t="s">
        <v>5</v>
      </c>
      <c r="J12" s="210" t="s">
        <v>5</v>
      </c>
      <c r="K12" s="210" t="s">
        <v>4</v>
      </c>
      <c r="L12" s="210" t="s">
        <v>6</v>
      </c>
      <c r="M12" s="210" t="s">
        <v>7</v>
      </c>
      <c r="N12" s="210" t="s">
        <v>8</v>
      </c>
      <c r="O12" s="210" t="s">
        <v>9</v>
      </c>
      <c r="P12" s="261"/>
      <c r="Q12" s="261"/>
      <c r="R12" s="123" t="s">
        <v>25</v>
      </c>
      <c r="S12" s="124" t="s">
        <v>14</v>
      </c>
      <c r="T12" s="123" t="s">
        <v>18</v>
      </c>
      <c r="U12" s="123" t="s">
        <v>14</v>
      </c>
      <c r="V12" s="123" t="s">
        <v>18</v>
      </c>
      <c r="W12" s="123" t="s">
        <v>14</v>
      </c>
      <c r="X12" s="123" t="s">
        <v>18</v>
      </c>
      <c r="Y12" s="123" t="s">
        <v>14</v>
      </c>
      <c r="Z12" s="124" t="s">
        <v>12</v>
      </c>
    </row>
    <row r="13" spans="1:26" ht="222" customHeight="1" x14ac:dyDescent="0.2">
      <c r="A13" s="218" t="s">
        <v>137</v>
      </c>
      <c r="B13" s="165" t="s">
        <v>109</v>
      </c>
      <c r="C13" s="218" t="s">
        <v>192</v>
      </c>
      <c r="D13" s="226"/>
      <c r="E13" s="226"/>
      <c r="F13" s="227" t="s">
        <v>180</v>
      </c>
      <c r="G13" s="227" t="s">
        <v>180</v>
      </c>
      <c r="H13" s="227" t="s">
        <v>180</v>
      </c>
      <c r="I13" s="226" t="s">
        <v>180</v>
      </c>
      <c r="J13" s="226" t="s">
        <v>180</v>
      </c>
      <c r="K13" s="226" t="s">
        <v>180</v>
      </c>
      <c r="L13" s="226" t="s">
        <v>180</v>
      </c>
      <c r="M13" s="226"/>
      <c r="N13" s="226"/>
      <c r="O13" s="226"/>
      <c r="P13" s="218" t="s">
        <v>188</v>
      </c>
      <c r="Q13" s="218" t="s">
        <v>199</v>
      </c>
      <c r="R13" s="218" t="s">
        <v>93</v>
      </c>
      <c r="S13" s="166">
        <v>1500</v>
      </c>
      <c r="T13" s="167" t="s">
        <v>75</v>
      </c>
      <c r="U13" s="166">
        <v>0</v>
      </c>
      <c r="V13" s="167" t="s">
        <v>20</v>
      </c>
      <c r="W13" s="168">
        <v>1000</v>
      </c>
      <c r="X13" s="169" t="s">
        <v>94</v>
      </c>
      <c r="Y13" s="168">
        <v>0</v>
      </c>
      <c r="Z13" s="168">
        <f>S13+U13+W13+Y13</f>
        <v>2500</v>
      </c>
    </row>
    <row r="14" spans="1:26" s="1" customFormat="1" ht="27" customHeight="1" x14ac:dyDescent="0.2">
      <c r="A14" s="164"/>
      <c r="B14" s="165"/>
      <c r="C14" s="115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54"/>
      <c r="Q14" s="164"/>
      <c r="R14" s="165"/>
      <c r="S14" s="170">
        <v>1500</v>
      </c>
      <c r="T14" s="171"/>
      <c r="U14" s="170">
        <v>0</v>
      </c>
      <c r="V14" s="171"/>
      <c r="W14" s="172">
        <v>1000</v>
      </c>
      <c r="X14" s="173"/>
      <c r="Y14" s="172">
        <v>0</v>
      </c>
      <c r="Z14" s="172">
        <f>Z13</f>
        <v>2500</v>
      </c>
    </row>
    <row r="15" spans="1:26" s="1" customFormat="1" ht="27" customHeight="1" x14ac:dyDescent="0.2">
      <c r="A15" s="84"/>
      <c r="B15" s="85"/>
      <c r="C15" s="91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84"/>
      <c r="R15" s="85"/>
      <c r="S15" s="86"/>
      <c r="T15" s="87"/>
      <c r="U15" s="86"/>
      <c r="V15" s="87"/>
      <c r="W15" s="88"/>
      <c r="X15" s="89"/>
      <c r="Y15" s="88"/>
      <c r="Z15" s="106"/>
    </row>
    <row r="16" spans="1:26" ht="15.75" x14ac:dyDescent="0.2">
      <c r="A16" s="316" t="s">
        <v>21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</row>
    <row r="17" spans="1:26" ht="15.75" x14ac:dyDescent="0.2">
      <c r="A17" s="316" t="s">
        <v>95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</row>
    <row r="18" spans="1:26" ht="15.75" x14ac:dyDescent="0.2">
      <c r="A18" s="316" t="s">
        <v>111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6"/>
      <c r="Z18" s="316"/>
    </row>
    <row r="19" spans="1:26" ht="15.75" x14ac:dyDescent="0.25">
      <c r="A19" s="174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2"/>
      <c r="Q19" s="163"/>
      <c r="R19" s="162"/>
      <c r="S19" s="162"/>
      <c r="T19" s="162"/>
      <c r="U19" s="162"/>
      <c r="V19" s="162"/>
      <c r="W19" s="162"/>
      <c r="X19" s="138"/>
      <c r="Y19" s="138"/>
      <c r="Z19" s="138"/>
    </row>
    <row r="20" spans="1:26" ht="12.75" customHeight="1" x14ac:dyDescent="0.2">
      <c r="A20" s="261" t="s">
        <v>101</v>
      </c>
      <c r="B20" s="261" t="s">
        <v>17</v>
      </c>
      <c r="C20" s="260" t="s">
        <v>0</v>
      </c>
      <c r="D20" s="261" t="s">
        <v>13</v>
      </c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 t="s">
        <v>10</v>
      </c>
      <c r="Q20" s="261" t="s">
        <v>47</v>
      </c>
      <c r="R20" s="260" t="s">
        <v>11</v>
      </c>
      <c r="S20" s="260"/>
      <c r="T20" s="260"/>
      <c r="U20" s="260"/>
      <c r="V20" s="260"/>
      <c r="W20" s="260"/>
      <c r="X20" s="260"/>
      <c r="Y20" s="260"/>
      <c r="Z20" s="260"/>
    </row>
    <row r="21" spans="1:26" ht="25.5" customHeight="1" x14ac:dyDescent="0.2">
      <c r="A21" s="261"/>
      <c r="B21" s="261"/>
      <c r="C21" s="260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0"/>
      <c r="S21" s="260"/>
      <c r="T21" s="260"/>
      <c r="U21" s="260"/>
      <c r="V21" s="260"/>
      <c r="W21" s="260"/>
      <c r="X21" s="260"/>
      <c r="Y21" s="260"/>
      <c r="Z21" s="260"/>
    </row>
    <row r="22" spans="1:26" ht="52.5" customHeight="1" x14ac:dyDescent="0.2">
      <c r="A22" s="315" t="s">
        <v>127</v>
      </c>
      <c r="B22" s="315"/>
      <c r="C22" s="315"/>
      <c r="D22" s="122" t="s">
        <v>1</v>
      </c>
      <c r="E22" s="122" t="s">
        <v>2</v>
      </c>
      <c r="F22" s="122" t="s">
        <v>3</v>
      </c>
      <c r="G22" s="122" t="s">
        <v>4</v>
      </c>
      <c r="H22" s="122" t="s">
        <v>3</v>
      </c>
      <c r="I22" s="122" t="s">
        <v>5</v>
      </c>
      <c r="J22" s="122" t="s">
        <v>5</v>
      </c>
      <c r="K22" s="122" t="s">
        <v>4</v>
      </c>
      <c r="L22" s="122" t="s">
        <v>6</v>
      </c>
      <c r="M22" s="122" t="s">
        <v>7</v>
      </c>
      <c r="N22" s="122" t="s">
        <v>8</v>
      </c>
      <c r="O22" s="122" t="s">
        <v>9</v>
      </c>
      <c r="P22" s="261"/>
      <c r="Q22" s="261"/>
      <c r="R22" s="123" t="s">
        <v>25</v>
      </c>
      <c r="S22" s="124" t="s">
        <v>14</v>
      </c>
      <c r="T22" s="123" t="s">
        <v>18</v>
      </c>
      <c r="U22" s="123" t="s">
        <v>14</v>
      </c>
      <c r="V22" s="123" t="s">
        <v>18</v>
      </c>
      <c r="W22" s="123" t="s">
        <v>14</v>
      </c>
      <c r="X22" s="123" t="s">
        <v>18</v>
      </c>
      <c r="Y22" s="123" t="s">
        <v>14</v>
      </c>
      <c r="Z22" s="124" t="s">
        <v>12</v>
      </c>
    </row>
    <row r="23" spans="1:26" ht="168" customHeight="1" x14ac:dyDescent="0.2">
      <c r="A23" s="314" t="s">
        <v>215</v>
      </c>
      <c r="B23" s="314" t="s">
        <v>193</v>
      </c>
      <c r="C23" s="218" t="s">
        <v>216</v>
      </c>
      <c r="D23" s="117" t="s">
        <v>180</v>
      </c>
      <c r="E23" s="117" t="s">
        <v>180</v>
      </c>
      <c r="F23" s="117" t="s">
        <v>180</v>
      </c>
      <c r="G23" s="117" t="s">
        <v>180</v>
      </c>
      <c r="H23" s="117" t="s">
        <v>180</v>
      </c>
      <c r="I23" s="117"/>
      <c r="J23" s="117"/>
      <c r="K23" s="117"/>
      <c r="L23" s="117"/>
      <c r="M23" s="117"/>
      <c r="N23" s="117"/>
      <c r="O23" s="117"/>
      <c r="P23" s="218" t="s">
        <v>212</v>
      </c>
      <c r="Q23" s="218" t="s">
        <v>211</v>
      </c>
      <c r="R23" s="165" t="s">
        <v>93</v>
      </c>
      <c r="S23" s="166">
        <v>3000</v>
      </c>
      <c r="T23" s="167" t="s">
        <v>75</v>
      </c>
      <c r="U23" s="166">
        <v>0</v>
      </c>
      <c r="V23" s="167" t="s">
        <v>20</v>
      </c>
      <c r="W23" s="168">
        <v>400</v>
      </c>
      <c r="X23" s="175" t="s">
        <v>94</v>
      </c>
      <c r="Y23" s="168">
        <v>0</v>
      </c>
      <c r="Z23" s="168">
        <f>S23+U23+W23+Y23</f>
        <v>3400</v>
      </c>
    </row>
    <row r="24" spans="1:26" ht="114" customHeight="1" x14ac:dyDescent="0.25">
      <c r="A24" s="314"/>
      <c r="B24" s="314"/>
      <c r="C24" s="218" t="s">
        <v>217</v>
      </c>
      <c r="D24" s="138" t="s">
        <v>180</v>
      </c>
      <c r="E24" s="138" t="s">
        <v>180</v>
      </c>
      <c r="F24" s="138" t="s">
        <v>180</v>
      </c>
      <c r="G24" s="138" t="s">
        <v>180</v>
      </c>
      <c r="H24" s="138" t="s">
        <v>180</v>
      </c>
      <c r="I24" s="138" t="s">
        <v>180</v>
      </c>
      <c r="J24" s="138" t="s">
        <v>180</v>
      </c>
      <c r="K24" s="138" t="s">
        <v>180</v>
      </c>
      <c r="L24" s="138" t="s">
        <v>180</v>
      </c>
      <c r="M24" s="138" t="s">
        <v>180</v>
      </c>
      <c r="N24" s="138" t="s">
        <v>180</v>
      </c>
      <c r="O24" s="138" t="s">
        <v>180</v>
      </c>
      <c r="P24" s="218" t="s">
        <v>209</v>
      </c>
      <c r="Q24" s="218" t="s">
        <v>110</v>
      </c>
      <c r="R24" s="165" t="s">
        <v>93</v>
      </c>
      <c r="S24" s="166">
        <v>700</v>
      </c>
      <c r="T24" s="127" t="s">
        <v>75</v>
      </c>
      <c r="U24" s="166">
        <v>0</v>
      </c>
      <c r="V24" s="127" t="s">
        <v>20</v>
      </c>
      <c r="W24" s="168">
        <v>0</v>
      </c>
      <c r="X24" s="116" t="s">
        <v>94</v>
      </c>
      <c r="Y24" s="168">
        <v>0</v>
      </c>
      <c r="Z24" s="176">
        <f>S24+U24+W24+Y24</f>
        <v>700</v>
      </c>
    </row>
    <row r="25" spans="1:26" ht="176.25" customHeight="1" x14ac:dyDescent="0.2">
      <c r="A25" s="314"/>
      <c r="B25" s="314"/>
      <c r="C25" s="218" t="s">
        <v>128</v>
      </c>
      <c r="D25" s="177" t="s">
        <v>180</v>
      </c>
      <c r="E25" s="177" t="s">
        <v>180</v>
      </c>
      <c r="F25" s="177" t="s">
        <v>180</v>
      </c>
      <c r="G25" s="177" t="s">
        <v>180</v>
      </c>
      <c r="H25" s="177" t="s">
        <v>180</v>
      </c>
      <c r="I25" s="177" t="s">
        <v>180</v>
      </c>
      <c r="J25" s="177" t="s">
        <v>180</v>
      </c>
      <c r="K25" s="177" t="s">
        <v>180</v>
      </c>
      <c r="L25" s="177" t="s">
        <v>180</v>
      </c>
      <c r="M25" s="177" t="s">
        <v>180</v>
      </c>
      <c r="N25" s="177" t="s">
        <v>180</v>
      </c>
      <c r="O25" s="177" t="s">
        <v>180</v>
      </c>
      <c r="P25" s="218" t="s">
        <v>209</v>
      </c>
      <c r="Q25" s="218" t="s">
        <v>129</v>
      </c>
      <c r="R25" s="165" t="s">
        <v>93</v>
      </c>
      <c r="S25" s="166">
        <v>200</v>
      </c>
      <c r="T25" s="178" t="s">
        <v>75</v>
      </c>
      <c r="U25" s="166">
        <v>0</v>
      </c>
      <c r="V25" s="178" t="s">
        <v>20</v>
      </c>
      <c r="W25" s="168">
        <v>400</v>
      </c>
      <c r="X25" s="164" t="s">
        <v>94</v>
      </c>
      <c r="Y25" s="168">
        <v>0</v>
      </c>
      <c r="Z25" s="176">
        <f>S25+U25+W25+Y25</f>
        <v>600</v>
      </c>
    </row>
    <row r="26" spans="1:26" ht="144" customHeight="1" x14ac:dyDescent="0.2">
      <c r="A26" s="218" t="s">
        <v>218</v>
      </c>
      <c r="B26" s="218" t="s">
        <v>19</v>
      </c>
      <c r="C26" s="218" t="s">
        <v>219</v>
      </c>
      <c r="D26" s="216"/>
      <c r="E26" s="216"/>
      <c r="F26" s="216"/>
      <c r="G26" s="216"/>
      <c r="H26" s="216"/>
      <c r="I26" s="216"/>
      <c r="J26" s="216"/>
      <c r="K26" s="115" t="s">
        <v>180</v>
      </c>
      <c r="L26" s="115" t="s">
        <v>180</v>
      </c>
      <c r="M26" s="115" t="s">
        <v>180</v>
      </c>
      <c r="N26" s="216"/>
      <c r="O26" s="216"/>
      <c r="P26" s="218" t="s">
        <v>208</v>
      </c>
      <c r="Q26" s="218" t="s">
        <v>108</v>
      </c>
      <c r="R26" s="217" t="s">
        <v>93</v>
      </c>
      <c r="S26" s="166">
        <v>1000</v>
      </c>
      <c r="T26" s="167" t="s">
        <v>75</v>
      </c>
      <c r="U26" s="166">
        <v>0</v>
      </c>
      <c r="V26" s="167" t="s">
        <v>90</v>
      </c>
      <c r="W26" s="168">
        <v>250</v>
      </c>
      <c r="X26" s="169" t="s">
        <v>92</v>
      </c>
      <c r="Y26" s="168">
        <f>'Presupuesto 2021'!J57</f>
        <v>0</v>
      </c>
      <c r="Z26" s="168">
        <f>S26+U26+W26+Y26</f>
        <v>1250</v>
      </c>
    </row>
    <row r="27" spans="1:26" ht="15.75" x14ac:dyDescent="0.2">
      <c r="A27" s="216"/>
      <c r="B27" s="217"/>
      <c r="C27" s="216"/>
      <c r="D27" s="216"/>
      <c r="E27" s="216"/>
      <c r="F27" s="216"/>
      <c r="G27" s="216"/>
      <c r="H27" s="216"/>
      <c r="I27" s="216"/>
      <c r="J27" s="216"/>
      <c r="K27" s="154"/>
      <c r="L27" s="154"/>
      <c r="M27" s="154"/>
      <c r="N27" s="154"/>
      <c r="O27" s="154"/>
      <c r="P27" s="216"/>
      <c r="Q27" s="216"/>
      <c r="R27" s="217"/>
      <c r="S27" s="170">
        <f>SUM(S23:S26)</f>
        <v>4900</v>
      </c>
      <c r="T27" s="171"/>
      <c r="U27" s="170">
        <f>SUM(U23:U26)</f>
        <v>0</v>
      </c>
      <c r="V27" s="171"/>
      <c r="W27" s="172">
        <f>SUM(W23:W26)</f>
        <v>1050</v>
      </c>
      <c r="X27" s="173"/>
      <c r="Y27" s="172">
        <f>SUM(Y23:Y26)</f>
        <v>0</v>
      </c>
      <c r="Z27" s="172">
        <f>SUM(Z23:Z26)</f>
        <v>5950</v>
      </c>
    </row>
    <row r="28" spans="1:26" ht="30" customHeight="1" x14ac:dyDescent="0.25">
      <c r="S28" s="219">
        <f>S27+S14</f>
        <v>6400</v>
      </c>
      <c r="T28" s="220"/>
      <c r="U28" s="219">
        <f>U27+U14</f>
        <v>0</v>
      </c>
      <c r="V28" s="220"/>
      <c r="W28" s="219">
        <f>W27+W14</f>
        <v>2050</v>
      </c>
      <c r="X28" s="220"/>
      <c r="Y28" s="219">
        <f>Y27+Y14</f>
        <v>0</v>
      </c>
      <c r="Z28" s="219">
        <f>Z27+Z14</f>
        <v>8450</v>
      </c>
    </row>
  </sheetData>
  <mergeCells count="29">
    <mergeCell ref="A6:Z6"/>
    <mergeCell ref="A7:Z7"/>
    <mergeCell ref="A8:Z8"/>
    <mergeCell ref="A1:Z1"/>
    <mergeCell ref="A2:Z2"/>
    <mergeCell ref="A3:Z3"/>
    <mergeCell ref="A4:Z4"/>
    <mergeCell ref="B5:P5"/>
    <mergeCell ref="D20:O21"/>
    <mergeCell ref="P20:P22"/>
    <mergeCell ref="Q20:Q22"/>
    <mergeCell ref="R20:Z21"/>
    <mergeCell ref="D10:O11"/>
    <mergeCell ref="P10:P12"/>
    <mergeCell ref="Q10:Q12"/>
    <mergeCell ref="R10:Z11"/>
    <mergeCell ref="A16:Z16"/>
    <mergeCell ref="A17:Z17"/>
    <mergeCell ref="A18:Z18"/>
    <mergeCell ref="A10:A11"/>
    <mergeCell ref="B10:B11"/>
    <mergeCell ref="C10:C11"/>
    <mergeCell ref="A12:C12"/>
    <mergeCell ref="A20:A21"/>
    <mergeCell ref="B20:B21"/>
    <mergeCell ref="A23:A25"/>
    <mergeCell ref="B23:B25"/>
    <mergeCell ref="C20:C21"/>
    <mergeCell ref="A22:C22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3"/>
  <sheetViews>
    <sheetView zoomScale="70" zoomScaleNormal="70" workbookViewId="0">
      <selection activeCell="B12" sqref="B12"/>
    </sheetView>
  </sheetViews>
  <sheetFormatPr baseColWidth="10" defaultRowHeight="12.75" x14ac:dyDescent="0.2"/>
  <cols>
    <col min="1" max="1" width="18" customWidth="1"/>
    <col min="2" max="2" width="16.5703125" customWidth="1"/>
    <col min="3" max="3" width="15.5703125" customWidth="1"/>
    <col min="4" max="15" width="2.140625" customWidth="1"/>
    <col min="16" max="16" width="17.7109375" customWidth="1"/>
    <col min="17" max="17" width="16.7109375" customWidth="1"/>
    <col min="18" max="18" width="15.28515625" customWidth="1"/>
    <col min="19" max="20" width="11.7109375" customWidth="1"/>
    <col min="21" max="21" width="11.5703125" bestFit="1" customWidth="1"/>
    <col min="22" max="22" width="11" customWidth="1"/>
    <col min="23" max="23" width="13.85546875" bestFit="1" customWidth="1"/>
    <col min="26" max="26" width="13.140625" bestFit="1" customWidth="1"/>
  </cols>
  <sheetData>
    <row r="1" spans="1:39" ht="15.75" x14ac:dyDescent="0.2">
      <c r="A1" s="258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</row>
    <row r="2" spans="1:39" ht="15.75" x14ac:dyDescent="0.2">
      <c r="A2" s="258" t="s">
        <v>98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39" ht="15.75" x14ac:dyDescent="0.2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39" ht="15.75" x14ac:dyDescent="0.2">
      <c r="A4" s="258" t="s">
        <v>99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</row>
    <row r="5" spans="1:39" ht="15.75" x14ac:dyDescent="0.25">
      <c r="A5" s="136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136"/>
      <c r="R5" s="136"/>
      <c r="S5" s="136"/>
      <c r="T5" s="136"/>
      <c r="U5" s="136"/>
      <c r="V5" s="136"/>
      <c r="W5" s="136"/>
      <c r="X5" s="180"/>
      <c r="Y5" s="180"/>
      <c r="Z5" s="180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9" ht="15" customHeight="1" x14ac:dyDescent="0.25">
      <c r="A6" s="321" t="s">
        <v>15</v>
      </c>
      <c r="B6" s="321"/>
      <c r="C6" s="322" t="s">
        <v>22</v>
      </c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4"/>
      <c r="AA6" s="99"/>
      <c r="AB6" s="99"/>
      <c r="AC6" s="99"/>
      <c r="AD6" s="99"/>
      <c r="AE6" s="99"/>
      <c r="AF6" s="98"/>
      <c r="AG6" s="98"/>
      <c r="AH6" s="98"/>
      <c r="AI6" s="98"/>
      <c r="AJ6" s="98"/>
      <c r="AK6" s="98"/>
    </row>
    <row r="7" spans="1:39" ht="15" customHeight="1" x14ac:dyDescent="0.2">
      <c r="A7" s="316" t="s">
        <v>16</v>
      </c>
      <c r="B7" s="316"/>
      <c r="C7" s="318" t="s">
        <v>131</v>
      </c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20"/>
      <c r="AA7" s="100"/>
      <c r="AB7" s="100"/>
      <c r="AC7" s="100"/>
      <c r="AD7" s="100"/>
      <c r="AE7" s="100"/>
      <c r="AF7" s="100"/>
      <c r="AG7" s="100"/>
      <c r="AH7" s="98"/>
      <c r="AI7" s="98"/>
      <c r="AJ7" s="98"/>
      <c r="AK7" s="98"/>
    </row>
    <row r="8" spans="1:39" ht="18" customHeight="1" x14ac:dyDescent="0.2">
      <c r="A8" s="316" t="s">
        <v>130</v>
      </c>
      <c r="B8" s="316"/>
      <c r="C8" s="318" t="s">
        <v>115</v>
      </c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20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"/>
      <c r="AM8" s="1"/>
    </row>
    <row r="9" spans="1:39" ht="15" customHeight="1" x14ac:dyDescent="0.2">
      <c r="A9" s="261" t="s">
        <v>114</v>
      </c>
      <c r="B9" s="261" t="s">
        <v>17</v>
      </c>
      <c r="C9" s="260" t="s">
        <v>0</v>
      </c>
      <c r="D9" s="261" t="s">
        <v>13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 t="s">
        <v>10</v>
      </c>
      <c r="Q9" s="261" t="s">
        <v>47</v>
      </c>
      <c r="R9" s="260" t="s">
        <v>11</v>
      </c>
      <c r="S9" s="260"/>
      <c r="T9" s="260"/>
      <c r="U9" s="260"/>
      <c r="V9" s="260"/>
      <c r="W9" s="260"/>
      <c r="X9" s="260"/>
      <c r="Y9" s="260"/>
      <c r="Z9" s="260"/>
    </row>
    <row r="10" spans="1:39" ht="32.25" customHeight="1" x14ac:dyDescent="0.2">
      <c r="A10" s="261"/>
      <c r="B10" s="261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39" ht="52.5" customHeight="1" x14ac:dyDescent="0.2">
      <c r="A11" s="253" t="s">
        <v>124</v>
      </c>
      <c r="B11" s="253"/>
      <c r="C11" s="253"/>
      <c r="D11" s="122" t="s">
        <v>1</v>
      </c>
      <c r="E11" s="122" t="s">
        <v>2</v>
      </c>
      <c r="F11" s="122" t="s">
        <v>3</v>
      </c>
      <c r="G11" s="122" t="s">
        <v>4</v>
      </c>
      <c r="H11" s="122" t="s">
        <v>3</v>
      </c>
      <c r="I11" s="122" t="s">
        <v>5</v>
      </c>
      <c r="J11" s="122" t="s">
        <v>5</v>
      </c>
      <c r="K11" s="122" t="s">
        <v>4</v>
      </c>
      <c r="L11" s="122" t="s">
        <v>6</v>
      </c>
      <c r="M11" s="122" t="s">
        <v>7</v>
      </c>
      <c r="N11" s="122" t="s">
        <v>8</v>
      </c>
      <c r="O11" s="122" t="s">
        <v>9</v>
      </c>
      <c r="P11" s="261"/>
      <c r="Q11" s="261"/>
      <c r="R11" s="123" t="s">
        <v>25</v>
      </c>
      <c r="S11" s="124" t="s">
        <v>14</v>
      </c>
      <c r="T11" s="123" t="s">
        <v>18</v>
      </c>
      <c r="U11" s="123" t="s">
        <v>14</v>
      </c>
      <c r="V11" s="123" t="s">
        <v>18</v>
      </c>
      <c r="W11" s="123" t="s">
        <v>14</v>
      </c>
      <c r="X11" s="123" t="s">
        <v>18</v>
      </c>
      <c r="Y11" s="123" t="s">
        <v>14</v>
      </c>
      <c r="Z11" s="124" t="s">
        <v>12</v>
      </c>
    </row>
    <row r="12" spans="1:39" ht="129.75" customHeight="1" x14ac:dyDescent="0.2">
      <c r="A12" s="218" t="s">
        <v>138</v>
      </c>
      <c r="B12" s="218" t="s">
        <v>19</v>
      </c>
      <c r="C12" s="218" t="s">
        <v>175</v>
      </c>
      <c r="D12" s="164"/>
      <c r="E12" s="164"/>
      <c r="F12" s="164"/>
      <c r="G12" s="154" t="s">
        <v>180</v>
      </c>
      <c r="H12" s="154"/>
      <c r="I12" s="154"/>
      <c r="J12" s="154"/>
      <c r="K12" s="154" t="s">
        <v>180</v>
      </c>
      <c r="L12" s="154"/>
      <c r="M12" s="154"/>
      <c r="N12" s="154"/>
      <c r="O12" s="154" t="s">
        <v>180</v>
      </c>
      <c r="P12" s="218" t="s">
        <v>201</v>
      </c>
      <c r="Q12" s="218" t="s">
        <v>103</v>
      </c>
      <c r="R12" s="218" t="s">
        <v>93</v>
      </c>
      <c r="S12" s="182">
        <v>1500</v>
      </c>
      <c r="T12" s="183" t="s">
        <v>75</v>
      </c>
      <c r="U12" s="182">
        <v>700</v>
      </c>
      <c r="V12" s="183" t="s">
        <v>90</v>
      </c>
      <c r="W12" s="184">
        <v>5500</v>
      </c>
      <c r="X12" s="175" t="s">
        <v>92</v>
      </c>
      <c r="Y12" s="184">
        <f>'Presupuesto 2021'!J36</f>
        <v>0</v>
      </c>
      <c r="Z12" s="184">
        <f>S12+U12+W12+Y12</f>
        <v>7700</v>
      </c>
    </row>
    <row r="13" spans="1:39" ht="15.75" x14ac:dyDescent="0.2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34">
        <f>SUM(S12)</f>
        <v>1500</v>
      </c>
      <c r="T13" s="120"/>
      <c r="U13" s="134">
        <f>SUM(U12)</f>
        <v>700</v>
      </c>
      <c r="V13" s="120"/>
      <c r="W13" s="134">
        <f>SUM(W12)</f>
        <v>5500</v>
      </c>
      <c r="X13" s="120"/>
      <c r="Y13" s="134">
        <f>SUM(Y12)</f>
        <v>0</v>
      </c>
      <c r="Z13" s="185">
        <f>Z12</f>
        <v>7700</v>
      </c>
    </row>
  </sheetData>
  <mergeCells count="19">
    <mergeCell ref="A1:Z1"/>
    <mergeCell ref="A2:Z2"/>
    <mergeCell ref="A3:Z3"/>
    <mergeCell ref="A4:Z4"/>
    <mergeCell ref="B5:P5"/>
    <mergeCell ref="C8:Z8"/>
    <mergeCell ref="Q9:Q11"/>
    <mergeCell ref="R9:Z10"/>
    <mergeCell ref="A6:B6"/>
    <mergeCell ref="A7:B7"/>
    <mergeCell ref="A8:B8"/>
    <mergeCell ref="A11:C11"/>
    <mergeCell ref="D9:O10"/>
    <mergeCell ref="P9:P11"/>
    <mergeCell ref="A9:A10"/>
    <mergeCell ref="B9:B10"/>
    <mergeCell ref="C9:C10"/>
    <mergeCell ref="C6:Z6"/>
    <mergeCell ref="C7:Z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4"/>
  <sheetViews>
    <sheetView topLeftCell="A13" zoomScale="70" zoomScaleNormal="70" workbookViewId="0">
      <selection activeCell="C22" sqref="C22"/>
    </sheetView>
  </sheetViews>
  <sheetFormatPr baseColWidth="10" defaultRowHeight="12.75" x14ac:dyDescent="0.2"/>
  <cols>
    <col min="1" max="1" width="29.140625" bestFit="1" customWidth="1"/>
    <col min="2" max="2" width="17.140625" customWidth="1"/>
    <col min="3" max="3" width="15.5703125" customWidth="1"/>
    <col min="4" max="4" width="2.28515625" bestFit="1" customWidth="1"/>
    <col min="5" max="5" width="2.140625" bestFit="1" customWidth="1"/>
    <col min="6" max="6" width="2.42578125" bestFit="1" customWidth="1"/>
    <col min="7" max="7" width="2.28515625" bestFit="1" customWidth="1"/>
    <col min="8" max="8" width="2.42578125" bestFit="1" customWidth="1"/>
    <col min="9" max="10" width="2" bestFit="1" customWidth="1"/>
    <col min="11" max="12" width="2.28515625" bestFit="1" customWidth="1"/>
    <col min="13" max="13" width="2.42578125" bestFit="1" customWidth="1"/>
    <col min="14" max="15" width="2.28515625" bestFit="1" customWidth="1"/>
    <col min="16" max="16" width="16" customWidth="1"/>
    <col min="17" max="17" width="17" customWidth="1"/>
    <col min="18" max="18" width="14" customWidth="1"/>
    <col min="19" max="19" width="13.42578125" bestFit="1" customWidth="1"/>
    <col min="20" max="20" width="13" customWidth="1"/>
    <col min="21" max="21" width="13.7109375" customWidth="1"/>
    <col min="23" max="23" width="13.42578125" bestFit="1" customWidth="1"/>
    <col min="24" max="24" width="13.140625" customWidth="1"/>
    <col min="25" max="25" width="12" customWidth="1"/>
    <col min="26" max="26" width="13.85546875" bestFit="1" customWidth="1"/>
  </cols>
  <sheetData>
    <row r="1" spans="1:26" ht="15.75" x14ac:dyDescent="0.2">
      <c r="A1" s="258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</row>
    <row r="2" spans="1:26" ht="15.75" x14ac:dyDescent="0.2">
      <c r="A2" s="258" t="s">
        <v>98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26" ht="15.75" x14ac:dyDescent="0.2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ht="15.75" x14ac:dyDescent="0.2">
      <c r="A4" s="258" t="s">
        <v>99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</row>
    <row r="5" spans="1:26" ht="15.75" x14ac:dyDescent="0.2">
      <c r="A5" s="316" t="s">
        <v>21</v>
      </c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</row>
    <row r="6" spans="1:26" ht="15.75" x14ac:dyDescent="0.2">
      <c r="A6" s="316" t="s">
        <v>112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</row>
    <row r="7" spans="1:26" ht="15.75" x14ac:dyDescent="0.2">
      <c r="A7" s="316" t="s">
        <v>149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</row>
    <row r="8" spans="1:26" ht="15.75" x14ac:dyDescent="0.25">
      <c r="A8" s="174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2"/>
      <c r="Q8" s="163"/>
      <c r="R8" s="162"/>
      <c r="S8" s="162"/>
      <c r="T8" s="162"/>
      <c r="U8" s="162"/>
      <c r="V8" s="162"/>
      <c r="W8" s="162"/>
      <c r="X8" s="138"/>
      <c r="Y8" s="138"/>
      <c r="Z8" s="138"/>
    </row>
    <row r="9" spans="1:26" ht="12.75" customHeight="1" x14ac:dyDescent="0.2">
      <c r="A9" s="332" t="s">
        <v>101</v>
      </c>
      <c r="B9" s="332" t="s">
        <v>17</v>
      </c>
      <c r="C9" s="331" t="s">
        <v>0</v>
      </c>
      <c r="D9" s="328" t="s">
        <v>13</v>
      </c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329"/>
      <c r="P9" s="340" t="s">
        <v>10</v>
      </c>
      <c r="Q9" s="341" t="s">
        <v>47</v>
      </c>
      <c r="R9" s="333" t="s">
        <v>11</v>
      </c>
      <c r="S9" s="334"/>
      <c r="T9" s="334"/>
      <c r="U9" s="334"/>
      <c r="V9" s="334"/>
      <c r="W9" s="334"/>
      <c r="X9" s="334"/>
      <c r="Y9" s="334"/>
      <c r="Z9" s="335"/>
    </row>
    <row r="10" spans="1:26" ht="25.5" customHeight="1" x14ac:dyDescent="0.2">
      <c r="A10" s="264"/>
      <c r="B10" s="264"/>
      <c r="C10" s="265"/>
      <c r="D10" s="275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7"/>
      <c r="P10" s="340"/>
      <c r="Q10" s="341"/>
      <c r="R10" s="336"/>
      <c r="S10" s="337"/>
      <c r="T10" s="337"/>
      <c r="U10" s="337"/>
      <c r="V10" s="337"/>
      <c r="W10" s="337"/>
      <c r="X10" s="337"/>
      <c r="Y10" s="337"/>
      <c r="Z10" s="338"/>
    </row>
    <row r="11" spans="1:26" ht="42" customHeight="1" x14ac:dyDescent="0.2">
      <c r="A11" s="266" t="s">
        <v>119</v>
      </c>
      <c r="B11" s="267"/>
      <c r="C11" s="339"/>
      <c r="D11" s="150" t="s">
        <v>1</v>
      </c>
      <c r="E11" s="150" t="s">
        <v>2</v>
      </c>
      <c r="F11" s="150" t="s">
        <v>3</v>
      </c>
      <c r="G11" s="150" t="s">
        <v>4</v>
      </c>
      <c r="H11" s="150" t="s">
        <v>3</v>
      </c>
      <c r="I11" s="150" t="s">
        <v>5</v>
      </c>
      <c r="J11" s="150" t="s">
        <v>5</v>
      </c>
      <c r="K11" s="150" t="s">
        <v>4</v>
      </c>
      <c r="L11" s="150" t="s">
        <v>6</v>
      </c>
      <c r="M11" s="150" t="s">
        <v>7</v>
      </c>
      <c r="N11" s="150" t="s">
        <v>8</v>
      </c>
      <c r="O11" s="150" t="s">
        <v>9</v>
      </c>
      <c r="P11" s="332"/>
      <c r="Q11" s="342"/>
      <c r="R11" s="123" t="s">
        <v>25</v>
      </c>
      <c r="S11" s="124" t="s">
        <v>14</v>
      </c>
      <c r="T11" s="123" t="s">
        <v>18</v>
      </c>
      <c r="U11" s="123" t="s">
        <v>14</v>
      </c>
      <c r="V11" s="123" t="s">
        <v>18</v>
      </c>
      <c r="W11" s="123" t="s">
        <v>14</v>
      </c>
      <c r="X11" s="123" t="s">
        <v>18</v>
      </c>
      <c r="Y11" s="123" t="s">
        <v>14</v>
      </c>
      <c r="Z11" s="124" t="s">
        <v>12</v>
      </c>
    </row>
    <row r="12" spans="1:26" ht="204.75" x14ac:dyDescent="0.2">
      <c r="A12" s="218" t="s">
        <v>196</v>
      </c>
      <c r="B12" s="218" t="s">
        <v>100</v>
      </c>
      <c r="C12" s="218" t="s">
        <v>132</v>
      </c>
      <c r="D12" s="115"/>
      <c r="E12" s="116"/>
      <c r="F12" s="116"/>
      <c r="G12" s="186"/>
      <c r="H12" s="186"/>
      <c r="I12" s="186"/>
      <c r="J12" s="186"/>
      <c r="K12" s="186"/>
      <c r="L12" s="186"/>
      <c r="M12" s="187" t="s">
        <v>180</v>
      </c>
      <c r="N12" s="186" t="s">
        <v>180</v>
      </c>
      <c r="O12" s="186" t="s">
        <v>180</v>
      </c>
      <c r="P12" s="229" t="s">
        <v>200</v>
      </c>
      <c r="Q12" s="229" t="s">
        <v>202</v>
      </c>
      <c r="R12" s="186" t="s">
        <v>93</v>
      </c>
      <c r="S12" s="188">
        <v>3000</v>
      </c>
      <c r="T12" s="189" t="s">
        <v>75</v>
      </c>
      <c r="U12" s="188">
        <v>2500</v>
      </c>
      <c r="V12" s="189" t="s">
        <v>20</v>
      </c>
      <c r="W12" s="188">
        <v>1000</v>
      </c>
      <c r="X12" s="189" t="s">
        <v>167</v>
      </c>
      <c r="Y12" s="188">
        <v>1000</v>
      </c>
      <c r="Z12" s="190">
        <f>S12+U12+W12+Y12</f>
        <v>7500</v>
      </c>
    </row>
    <row r="13" spans="1:26" ht="15.75" x14ac:dyDescent="0.2">
      <c r="A13" s="191"/>
      <c r="B13" s="191"/>
      <c r="C13" s="191"/>
      <c r="D13" s="192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31">
        <f>SUM(S12)</f>
        <v>3000</v>
      </c>
      <c r="T13" s="147"/>
      <c r="U13" s="131">
        <f>SUM(U12)</f>
        <v>2500</v>
      </c>
      <c r="V13" s="147"/>
      <c r="W13" s="131">
        <f>SUM(W12)</f>
        <v>1000</v>
      </c>
      <c r="X13" s="147"/>
      <c r="Y13" s="131">
        <f>SUM(Y12)</f>
        <v>1000</v>
      </c>
      <c r="Z13" s="133">
        <f>Z12</f>
        <v>7500</v>
      </c>
    </row>
    <row r="14" spans="1:26" ht="15.75" x14ac:dyDescent="0.25">
      <c r="A14" s="149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</row>
    <row r="15" spans="1:26" ht="15.75" x14ac:dyDescent="0.2">
      <c r="A15" s="316" t="s">
        <v>21</v>
      </c>
      <c r="B15" s="316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</row>
    <row r="16" spans="1:26" ht="15.75" x14ac:dyDescent="0.2">
      <c r="A16" s="316" t="s">
        <v>112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</row>
    <row r="17" spans="1:26" ht="15.75" x14ac:dyDescent="0.2">
      <c r="A17" s="316" t="s">
        <v>220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</row>
    <row r="18" spans="1:26" ht="15.75" x14ac:dyDescent="0.25">
      <c r="A18" s="174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2"/>
      <c r="Q18" s="163"/>
      <c r="R18" s="162"/>
      <c r="S18" s="162"/>
      <c r="T18" s="162"/>
      <c r="U18" s="162"/>
      <c r="V18" s="162"/>
      <c r="W18" s="162"/>
      <c r="X18" s="138"/>
      <c r="Y18" s="138"/>
      <c r="Z18" s="138"/>
    </row>
    <row r="19" spans="1:26" ht="12.75" customHeight="1" x14ac:dyDescent="0.2">
      <c r="A19" s="332" t="s">
        <v>101</v>
      </c>
      <c r="B19" s="332" t="s">
        <v>17</v>
      </c>
      <c r="C19" s="331" t="s">
        <v>0</v>
      </c>
      <c r="D19" s="328" t="s">
        <v>13</v>
      </c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329"/>
      <c r="P19" s="278" t="s">
        <v>10</v>
      </c>
      <c r="Q19" s="330" t="s">
        <v>47</v>
      </c>
      <c r="R19" s="333" t="s">
        <v>11</v>
      </c>
      <c r="S19" s="334"/>
      <c r="T19" s="334"/>
      <c r="U19" s="334"/>
      <c r="V19" s="334"/>
      <c r="W19" s="334"/>
      <c r="X19" s="334"/>
      <c r="Y19" s="334"/>
      <c r="Z19" s="335"/>
    </row>
    <row r="20" spans="1:26" ht="20.25" customHeight="1" x14ac:dyDescent="0.2">
      <c r="A20" s="264"/>
      <c r="B20" s="264"/>
      <c r="C20" s="265"/>
      <c r="D20" s="275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7"/>
      <c r="P20" s="278"/>
      <c r="Q20" s="261"/>
      <c r="R20" s="336"/>
      <c r="S20" s="337"/>
      <c r="T20" s="337"/>
      <c r="U20" s="337"/>
      <c r="V20" s="337"/>
      <c r="W20" s="337"/>
      <c r="X20" s="337"/>
      <c r="Y20" s="337"/>
      <c r="Z20" s="338"/>
    </row>
    <row r="21" spans="1:26" ht="33.75" customHeight="1" x14ac:dyDescent="0.2">
      <c r="A21" s="325" t="s">
        <v>133</v>
      </c>
      <c r="B21" s="326"/>
      <c r="C21" s="327"/>
      <c r="D21" s="150" t="s">
        <v>1</v>
      </c>
      <c r="E21" s="150" t="s">
        <v>2</v>
      </c>
      <c r="F21" s="150" t="s">
        <v>3</v>
      </c>
      <c r="G21" s="150" t="s">
        <v>4</v>
      </c>
      <c r="H21" s="150" t="s">
        <v>3</v>
      </c>
      <c r="I21" s="150" t="s">
        <v>5</v>
      </c>
      <c r="J21" s="150" t="s">
        <v>5</v>
      </c>
      <c r="K21" s="150" t="s">
        <v>4</v>
      </c>
      <c r="L21" s="150" t="s">
        <v>6</v>
      </c>
      <c r="M21" s="150" t="s">
        <v>7</v>
      </c>
      <c r="N21" s="150" t="s">
        <v>8</v>
      </c>
      <c r="O21" s="150" t="s">
        <v>9</v>
      </c>
      <c r="P21" s="279"/>
      <c r="Q21" s="261"/>
      <c r="R21" s="123" t="s">
        <v>25</v>
      </c>
      <c r="S21" s="124" t="s">
        <v>14</v>
      </c>
      <c r="T21" s="123" t="s">
        <v>18</v>
      </c>
      <c r="U21" s="123" t="s">
        <v>14</v>
      </c>
      <c r="V21" s="123" t="s">
        <v>18</v>
      </c>
      <c r="W21" s="123" t="s">
        <v>14</v>
      </c>
      <c r="X21" s="123" t="s">
        <v>18</v>
      </c>
      <c r="Y21" s="123" t="s">
        <v>14</v>
      </c>
      <c r="Z21" s="124" t="s">
        <v>12</v>
      </c>
    </row>
    <row r="22" spans="1:26" ht="156.75" customHeight="1" x14ac:dyDescent="0.2">
      <c r="A22" s="218" t="s">
        <v>139</v>
      </c>
      <c r="B22" s="218" t="s">
        <v>113</v>
      </c>
      <c r="C22" s="218" t="s">
        <v>194</v>
      </c>
      <c r="D22" s="117"/>
      <c r="E22" s="117"/>
      <c r="F22" s="117"/>
      <c r="G22" s="117"/>
      <c r="H22" s="117" t="s">
        <v>180</v>
      </c>
      <c r="I22" s="117" t="s">
        <v>180</v>
      </c>
      <c r="J22" s="117"/>
      <c r="K22" s="117"/>
      <c r="L22" s="117"/>
      <c r="M22" s="117"/>
      <c r="N22" s="117"/>
      <c r="O22" s="117"/>
      <c r="P22" s="218" t="s">
        <v>207</v>
      </c>
      <c r="Q22" s="218" t="s">
        <v>195</v>
      </c>
      <c r="R22" s="165" t="s">
        <v>93</v>
      </c>
      <c r="S22" s="166">
        <v>1000</v>
      </c>
      <c r="T22" s="167" t="s">
        <v>75</v>
      </c>
      <c r="U22" s="166">
        <v>0</v>
      </c>
      <c r="V22" s="167" t="s">
        <v>168</v>
      </c>
      <c r="W22" s="168">
        <v>1500</v>
      </c>
      <c r="X22" s="169" t="s">
        <v>150</v>
      </c>
      <c r="Y22" s="168">
        <v>0</v>
      </c>
      <c r="Z22" s="168">
        <f>S22+U22+W22+Y22</f>
        <v>2500</v>
      </c>
    </row>
    <row r="23" spans="1:26" ht="15.75" x14ac:dyDescent="0.25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34">
        <f>SUM(S22)</f>
        <v>1000</v>
      </c>
      <c r="T23" s="120"/>
      <c r="U23" s="134">
        <f>SUM(U22)</f>
        <v>0</v>
      </c>
      <c r="V23" s="120"/>
      <c r="W23" s="134">
        <f>SUM(W22)</f>
        <v>1500</v>
      </c>
      <c r="X23" s="120"/>
      <c r="Y23" s="134">
        <f>SUM(Y22)</f>
        <v>0</v>
      </c>
      <c r="Z23" s="134">
        <f>Z22</f>
        <v>2500</v>
      </c>
    </row>
    <row r="24" spans="1:26" ht="15.75" x14ac:dyDescent="0.25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34">
        <f>S13+S23</f>
        <v>4000</v>
      </c>
      <c r="T24" s="120"/>
      <c r="U24" s="134">
        <f>U23+U13</f>
        <v>2500</v>
      </c>
      <c r="V24" s="120"/>
      <c r="W24" s="134">
        <f>W23+W13</f>
        <v>2500</v>
      </c>
      <c r="X24" s="120"/>
      <c r="Y24" s="134">
        <f>Y23+Y13</f>
        <v>1000</v>
      </c>
      <c r="Z24" s="193">
        <f>Z23+Z13</f>
        <v>10000</v>
      </c>
    </row>
  </sheetData>
  <mergeCells count="26">
    <mergeCell ref="A1:Z1"/>
    <mergeCell ref="A2:Z2"/>
    <mergeCell ref="A3:Z3"/>
    <mergeCell ref="A4:Z4"/>
    <mergeCell ref="R19:Z20"/>
    <mergeCell ref="A11:C11"/>
    <mergeCell ref="D9:O10"/>
    <mergeCell ref="P9:P11"/>
    <mergeCell ref="Q9:Q11"/>
    <mergeCell ref="R9:Z10"/>
    <mergeCell ref="A5:Z5"/>
    <mergeCell ref="A6:Z6"/>
    <mergeCell ref="A7:Z7"/>
    <mergeCell ref="A21:C21"/>
    <mergeCell ref="D19:O20"/>
    <mergeCell ref="P19:P21"/>
    <mergeCell ref="Q19:Q21"/>
    <mergeCell ref="C9:C10"/>
    <mergeCell ref="A19:A20"/>
    <mergeCell ref="B19:B20"/>
    <mergeCell ref="C19:C20"/>
    <mergeCell ref="A9:A10"/>
    <mergeCell ref="B9:B10"/>
    <mergeCell ref="A15:Z15"/>
    <mergeCell ref="A16:Z16"/>
    <mergeCell ref="A17:Z17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2"/>
  <sheetViews>
    <sheetView topLeftCell="A13" zoomScale="70" zoomScaleNormal="70" workbookViewId="0">
      <selection activeCell="Y25" sqref="Y25"/>
    </sheetView>
  </sheetViews>
  <sheetFormatPr baseColWidth="10" defaultRowHeight="12.75" x14ac:dyDescent="0.2"/>
  <cols>
    <col min="1" max="1" width="15.28515625" customWidth="1"/>
    <col min="2" max="2" width="23" bestFit="1" customWidth="1"/>
    <col min="3" max="3" width="15.5703125" customWidth="1"/>
    <col min="4" max="15" width="2.140625" customWidth="1"/>
    <col min="16" max="16" width="14.85546875" customWidth="1"/>
    <col min="17" max="17" width="15.42578125" customWidth="1"/>
    <col min="18" max="18" width="14.140625" customWidth="1"/>
    <col min="19" max="19" width="15.140625" customWidth="1"/>
    <col min="20" max="20" width="11.5703125" customWidth="1"/>
    <col min="21" max="21" width="14" customWidth="1"/>
    <col min="22" max="22" width="11" customWidth="1"/>
    <col min="23" max="23" width="15" customWidth="1"/>
    <col min="24" max="24" width="13" customWidth="1"/>
    <col min="25" max="25" width="14.42578125" bestFit="1" customWidth="1"/>
    <col min="26" max="26" width="15" customWidth="1"/>
  </cols>
  <sheetData>
    <row r="1" spans="1:26" ht="15.75" x14ac:dyDescent="0.2">
      <c r="A1" s="258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</row>
    <row r="2" spans="1:26" ht="15.75" x14ac:dyDescent="0.2">
      <c r="A2" s="258" t="s">
        <v>98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26" ht="15.75" x14ac:dyDescent="0.2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ht="15.75" x14ac:dyDescent="0.2">
      <c r="A4" s="393" t="s">
        <v>163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</row>
    <row r="5" spans="1:26" ht="15.75" x14ac:dyDescent="0.25">
      <c r="A5" s="394"/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4"/>
      <c r="R5" s="394"/>
      <c r="S5" s="394"/>
      <c r="T5" s="394"/>
      <c r="U5" s="394"/>
      <c r="V5" s="394"/>
      <c r="W5" s="394"/>
      <c r="X5" s="396"/>
      <c r="Y5" s="396"/>
      <c r="Z5" s="396"/>
    </row>
    <row r="6" spans="1:26" ht="15.75" x14ac:dyDescent="0.2">
      <c r="A6" s="316" t="s">
        <v>140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</row>
    <row r="7" spans="1:26" ht="15.75" x14ac:dyDescent="0.2">
      <c r="A7" s="343" t="s">
        <v>221</v>
      </c>
      <c r="B7" s="344"/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5"/>
    </row>
    <row r="8" spans="1:26" ht="15.75" x14ac:dyDescent="0.2">
      <c r="A8" s="343" t="s">
        <v>160</v>
      </c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5"/>
    </row>
    <row r="9" spans="1:26" ht="12.75" customHeight="1" x14ac:dyDescent="0.2">
      <c r="A9" s="261" t="s">
        <v>114</v>
      </c>
      <c r="B9" s="261" t="s">
        <v>17</v>
      </c>
      <c r="C9" s="260" t="s">
        <v>0</v>
      </c>
      <c r="D9" s="261" t="s">
        <v>13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 t="s">
        <v>10</v>
      </c>
      <c r="Q9" s="261" t="s">
        <v>47</v>
      </c>
      <c r="R9" s="260" t="s">
        <v>11</v>
      </c>
      <c r="S9" s="260"/>
      <c r="T9" s="260"/>
      <c r="U9" s="260"/>
      <c r="V9" s="260"/>
      <c r="W9" s="260"/>
      <c r="X9" s="260"/>
      <c r="Y9" s="260"/>
      <c r="Z9" s="260"/>
    </row>
    <row r="10" spans="1:26" ht="33.75" customHeight="1" x14ac:dyDescent="0.2">
      <c r="A10" s="261"/>
      <c r="B10" s="261"/>
      <c r="C10" s="260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0"/>
      <c r="S10" s="260"/>
      <c r="T10" s="260"/>
      <c r="U10" s="260"/>
      <c r="V10" s="260"/>
      <c r="W10" s="260"/>
      <c r="X10" s="260"/>
      <c r="Y10" s="260"/>
      <c r="Z10" s="260"/>
    </row>
    <row r="11" spans="1:26" ht="51.75" customHeight="1" x14ac:dyDescent="0.2">
      <c r="A11" s="253" t="s">
        <v>161</v>
      </c>
      <c r="B11" s="253"/>
      <c r="C11" s="253"/>
      <c r="D11" s="122" t="s">
        <v>1</v>
      </c>
      <c r="E11" s="122" t="s">
        <v>2</v>
      </c>
      <c r="F11" s="122" t="s">
        <v>3</v>
      </c>
      <c r="G11" s="122" t="s">
        <v>4</v>
      </c>
      <c r="H11" s="122" t="s">
        <v>3</v>
      </c>
      <c r="I11" s="122" t="s">
        <v>5</v>
      </c>
      <c r="J11" s="122" t="s">
        <v>5</v>
      </c>
      <c r="K11" s="122" t="s">
        <v>4</v>
      </c>
      <c r="L11" s="122" t="s">
        <v>6</v>
      </c>
      <c r="M11" s="122" t="s">
        <v>7</v>
      </c>
      <c r="N11" s="122" t="s">
        <v>8</v>
      </c>
      <c r="O11" s="122" t="s">
        <v>9</v>
      </c>
      <c r="P11" s="261"/>
      <c r="Q11" s="261"/>
      <c r="R11" s="123" t="s">
        <v>25</v>
      </c>
      <c r="S11" s="124" t="s">
        <v>14</v>
      </c>
      <c r="T11" s="123" t="s">
        <v>18</v>
      </c>
      <c r="U11" s="123" t="s">
        <v>14</v>
      </c>
      <c r="V11" s="123" t="s">
        <v>18</v>
      </c>
      <c r="W11" s="123" t="s">
        <v>14</v>
      </c>
      <c r="X11" s="123" t="s">
        <v>18</v>
      </c>
      <c r="Y11" s="123" t="s">
        <v>14</v>
      </c>
      <c r="Z11" s="124" t="s">
        <v>12</v>
      </c>
    </row>
    <row r="12" spans="1:26" ht="114" customHeight="1" x14ac:dyDescent="0.2">
      <c r="A12" s="218" t="s">
        <v>164</v>
      </c>
      <c r="B12" s="218" t="s">
        <v>181</v>
      </c>
      <c r="C12" s="218" t="s">
        <v>203</v>
      </c>
      <c r="D12" s="154" t="s">
        <v>180</v>
      </c>
      <c r="E12" s="154" t="s">
        <v>180</v>
      </c>
      <c r="F12" s="154" t="s">
        <v>180</v>
      </c>
      <c r="G12" s="154" t="s">
        <v>180</v>
      </c>
      <c r="H12" s="154" t="s">
        <v>180</v>
      </c>
      <c r="I12" s="154" t="s">
        <v>204</v>
      </c>
      <c r="J12" s="154"/>
      <c r="K12" s="154"/>
      <c r="L12" s="154"/>
      <c r="M12" s="154"/>
      <c r="N12" s="154"/>
      <c r="O12" s="154"/>
      <c r="P12" s="218" t="s">
        <v>206</v>
      </c>
      <c r="Q12" s="218" t="s">
        <v>162</v>
      </c>
      <c r="R12" s="218" t="s">
        <v>93</v>
      </c>
      <c r="S12" s="166">
        <v>13200</v>
      </c>
      <c r="T12" s="165" t="s">
        <v>75</v>
      </c>
      <c r="U12" s="166">
        <v>14600</v>
      </c>
      <c r="V12" s="165" t="s">
        <v>169</v>
      </c>
      <c r="W12" s="168">
        <v>160600</v>
      </c>
      <c r="X12" s="165" t="s">
        <v>92</v>
      </c>
      <c r="Y12" s="168">
        <f>'[1]Presupuesto 2021'!J40</f>
        <v>0</v>
      </c>
      <c r="Z12" s="168">
        <f>Y12+W12+U12+S12</f>
        <v>188400</v>
      </c>
    </row>
    <row r="13" spans="1:26" ht="16.5" customHeight="1" x14ac:dyDescent="0.2">
      <c r="A13" s="233"/>
      <c r="B13" s="233"/>
      <c r="C13" s="233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233"/>
      <c r="Q13" s="233"/>
      <c r="R13" s="233"/>
      <c r="S13" s="166">
        <f>SUM(S12)</f>
        <v>13200</v>
      </c>
      <c r="T13" s="233"/>
      <c r="U13" s="166">
        <f>SUM(U12)</f>
        <v>14600</v>
      </c>
      <c r="V13" s="233"/>
      <c r="W13" s="168">
        <f>SUM(W12)</f>
        <v>160600</v>
      </c>
      <c r="X13" s="233"/>
      <c r="Y13" s="168">
        <f>SUM(Y12)</f>
        <v>0</v>
      </c>
      <c r="Z13" s="172">
        <f>SUM(S13:Y13)</f>
        <v>188400</v>
      </c>
    </row>
    <row r="14" spans="1:26" s="1" customFormat="1" ht="16.5" customHeight="1" x14ac:dyDescent="0.2">
      <c r="A14" s="389"/>
      <c r="B14" s="389"/>
      <c r="C14" s="389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89"/>
      <c r="Q14" s="389"/>
      <c r="R14" s="389"/>
      <c r="S14" s="391"/>
      <c r="T14" s="389"/>
      <c r="U14" s="391"/>
      <c r="V14" s="389"/>
      <c r="W14" s="392"/>
      <c r="X14" s="389"/>
      <c r="Y14" s="392"/>
      <c r="Z14" s="392"/>
    </row>
    <row r="15" spans="1:26" s="1" customFormat="1" ht="16.5" customHeight="1" x14ac:dyDescent="0.2">
      <c r="A15" s="343" t="s">
        <v>140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5"/>
    </row>
    <row r="16" spans="1:26" s="1" customFormat="1" ht="16.5" customHeight="1" x14ac:dyDescent="0.2">
      <c r="A16" s="194" t="s">
        <v>16</v>
      </c>
      <c r="B16" s="343" t="s">
        <v>222</v>
      </c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344"/>
      <c r="W16" s="344"/>
      <c r="X16" s="344"/>
      <c r="Y16" s="344"/>
      <c r="Z16" s="345"/>
    </row>
    <row r="17" spans="1:26" s="1" customFormat="1" ht="16.5" customHeight="1" x14ac:dyDescent="0.2">
      <c r="A17" s="343" t="s">
        <v>223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5"/>
    </row>
    <row r="18" spans="1:26" s="1" customFormat="1" ht="16.5" customHeight="1" x14ac:dyDescent="0.2">
      <c r="A18" s="261" t="s">
        <v>114</v>
      </c>
      <c r="B18" s="261" t="s">
        <v>17</v>
      </c>
      <c r="C18" s="260" t="s">
        <v>0</v>
      </c>
      <c r="D18" s="261" t="s">
        <v>13</v>
      </c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 t="s">
        <v>10</v>
      </c>
      <c r="Q18" s="261" t="s">
        <v>47</v>
      </c>
      <c r="R18" s="260" t="s">
        <v>11</v>
      </c>
      <c r="S18" s="260"/>
      <c r="T18" s="260"/>
      <c r="U18" s="260"/>
      <c r="V18" s="260"/>
      <c r="W18" s="260"/>
      <c r="X18" s="260"/>
      <c r="Y18" s="260"/>
      <c r="Z18" s="260"/>
    </row>
    <row r="19" spans="1:26" s="1" customFormat="1" ht="16.5" customHeight="1" x14ac:dyDescent="0.2">
      <c r="A19" s="261"/>
      <c r="B19" s="261"/>
      <c r="C19" s="260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0"/>
      <c r="S19" s="260"/>
      <c r="T19" s="260"/>
      <c r="U19" s="260"/>
      <c r="V19" s="260"/>
      <c r="W19" s="260"/>
      <c r="X19" s="260"/>
      <c r="Y19" s="260"/>
      <c r="Z19" s="260"/>
    </row>
    <row r="20" spans="1:26" s="1" customFormat="1" ht="40.5" customHeight="1" x14ac:dyDescent="0.2">
      <c r="A20" s="253" t="s">
        <v>224</v>
      </c>
      <c r="B20" s="253"/>
      <c r="C20" s="253"/>
      <c r="D20" s="122" t="s">
        <v>1</v>
      </c>
      <c r="E20" s="122" t="s">
        <v>2</v>
      </c>
      <c r="F20" s="122" t="s">
        <v>3</v>
      </c>
      <c r="G20" s="122" t="s">
        <v>4</v>
      </c>
      <c r="H20" s="122" t="s">
        <v>3</v>
      </c>
      <c r="I20" s="122" t="s">
        <v>5</v>
      </c>
      <c r="J20" s="122" t="s">
        <v>5</v>
      </c>
      <c r="K20" s="122" t="s">
        <v>4</v>
      </c>
      <c r="L20" s="122" t="s">
        <v>6</v>
      </c>
      <c r="M20" s="122" t="s">
        <v>7</v>
      </c>
      <c r="N20" s="122" t="s">
        <v>8</v>
      </c>
      <c r="O20" s="122" t="s">
        <v>9</v>
      </c>
      <c r="P20" s="261"/>
      <c r="Q20" s="261"/>
      <c r="R20" s="123" t="s">
        <v>25</v>
      </c>
      <c r="S20" s="232" t="s">
        <v>14</v>
      </c>
      <c r="T20" s="123" t="s">
        <v>18</v>
      </c>
      <c r="U20" s="123" t="s">
        <v>14</v>
      </c>
      <c r="V20" s="123" t="s">
        <v>18</v>
      </c>
      <c r="W20" s="123" t="s">
        <v>14</v>
      </c>
      <c r="X20" s="123" t="s">
        <v>18</v>
      </c>
      <c r="Y20" s="123" t="s">
        <v>14</v>
      </c>
      <c r="Z20" s="232" t="s">
        <v>12</v>
      </c>
    </row>
    <row r="21" spans="1:26" ht="141.75" customHeight="1" x14ac:dyDescent="0.25">
      <c r="A21" s="218" t="s">
        <v>225</v>
      </c>
      <c r="B21" s="218" t="s">
        <v>182</v>
      </c>
      <c r="C21" s="228" t="s">
        <v>226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218" t="s">
        <v>205</v>
      </c>
      <c r="Q21" s="218" t="s">
        <v>162</v>
      </c>
      <c r="R21" s="218" t="s">
        <v>93</v>
      </c>
      <c r="S21" s="212">
        <v>33297.300000000003</v>
      </c>
      <c r="T21" s="211" t="s">
        <v>75</v>
      </c>
      <c r="U21" s="212">
        <v>13830</v>
      </c>
      <c r="V21" s="211" t="s">
        <v>169</v>
      </c>
      <c r="W21" s="168">
        <v>89107.199999999997</v>
      </c>
      <c r="X21" s="211" t="s">
        <v>92</v>
      </c>
      <c r="Y21" s="212">
        <v>0</v>
      </c>
      <c r="Z21" s="405">
        <f>Y21+W21+U21+S21</f>
        <v>136234.5</v>
      </c>
    </row>
    <row r="22" spans="1:26" ht="15.75" x14ac:dyDescent="0.25">
      <c r="S22" s="213">
        <f>SUM(S21)</f>
        <v>33297.300000000003</v>
      </c>
      <c r="T22" s="214"/>
      <c r="U22" s="213">
        <f>SUM(U21)</f>
        <v>13830</v>
      </c>
      <c r="V22" s="214"/>
      <c r="W22" s="213">
        <f>SUM(W21)</f>
        <v>89107.199999999997</v>
      </c>
      <c r="X22" s="214"/>
      <c r="Y22" s="213">
        <v>0</v>
      </c>
      <c r="Z22" s="213">
        <f>Y22+W22+U22+S22</f>
        <v>136234.5</v>
      </c>
    </row>
  </sheetData>
  <mergeCells count="27">
    <mergeCell ref="A7:Z7"/>
    <mergeCell ref="B16:Z16"/>
    <mergeCell ref="Q18:Q20"/>
    <mergeCell ref="R18:Z19"/>
    <mergeCell ref="A20:C20"/>
    <mergeCell ref="A15:Z15"/>
    <mergeCell ref="A17:Z17"/>
    <mergeCell ref="Q9:Q11"/>
    <mergeCell ref="R9:Z10"/>
    <mergeCell ref="A11:C11"/>
    <mergeCell ref="A9:A10"/>
    <mergeCell ref="B9:B10"/>
    <mergeCell ref="C9:C10"/>
    <mergeCell ref="D9:O10"/>
    <mergeCell ref="P9:P11"/>
    <mergeCell ref="A8:Z8"/>
    <mergeCell ref="A18:A19"/>
    <mergeCell ref="B18:B19"/>
    <mergeCell ref="C18:C19"/>
    <mergeCell ref="D18:O19"/>
    <mergeCell ref="P18:P20"/>
    <mergeCell ref="A6:Z6"/>
    <mergeCell ref="A1:Z1"/>
    <mergeCell ref="A2:Z2"/>
    <mergeCell ref="A3:Z3"/>
    <mergeCell ref="A4:Z4"/>
    <mergeCell ref="B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2"/>
  <sheetViews>
    <sheetView zoomScale="70" zoomScaleNormal="70" workbookViewId="0">
      <selection activeCell="C19" sqref="C19"/>
    </sheetView>
  </sheetViews>
  <sheetFormatPr baseColWidth="10" defaultRowHeight="12.75" x14ac:dyDescent="0.2"/>
  <cols>
    <col min="1" max="1" width="15.28515625" customWidth="1"/>
    <col min="2" max="2" width="23" bestFit="1" customWidth="1"/>
    <col min="3" max="3" width="15.5703125" customWidth="1"/>
    <col min="4" max="15" width="2.140625" customWidth="1"/>
    <col min="16" max="16" width="14.28515625" bestFit="1" customWidth="1"/>
    <col min="17" max="17" width="16.28515625" customWidth="1"/>
    <col min="18" max="18" width="14.140625" customWidth="1"/>
    <col min="19" max="19" width="11.7109375" customWidth="1"/>
    <col min="20" max="20" width="12.42578125" customWidth="1"/>
    <col min="21" max="21" width="9.7109375" customWidth="1"/>
    <col min="22" max="22" width="11" customWidth="1"/>
    <col min="23" max="23" width="12.42578125" customWidth="1"/>
    <col min="26" max="26" width="13.140625" bestFit="1" customWidth="1"/>
  </cols>
  <sheetData>
    <row r="1" spans="1:26" ht="13.5" customHeight="1" x14ac:dyDescent="0.2">
      <c r="A1" s="258" t="s">
        <v>97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</row>
    <row r="2" spans="1:26" ht="15" customHeight="1" x14ac:dyDescent="0.2">
      <c r="A2" s="258" t="s">
        <v>98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</row>
    <row r="3" spans="1:26" ht="15.75" x14ac:dyDescent="0.2">
      <c r="A3" s="258" t="s">
        <v>102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</row>
    <row r="4" spans="1:26" ht="15" customHeight="1" x14ac:dyDescent="0.2">
      <c r="A4" s="258" t="s">
        <v>163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</row>
    <row r="5" spans="1:26" ht="15.75" customHeight="1" x14ac:dyDescent="0.25">
      <c r="A5" s="194" t="s">
        <v>140</v>
      </c>
      <c r="B5" s="138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346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8"/>
    </row>
    <row r="6" spans="1:26" ht="15" customHeight="1" x14ac:dyDescent="0.25">
      <c r="A6" s="194" t="s">
        <v>141</v>
      </c>
      <c r="B6" s="138"/>
      <c r="C6" s="346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8"/>
    </row>
    <row r="7" spans="1:26" ht="15.75" x14ac:dyDescent="0.25">
      <c r="A7" s="195" t="s">
        <v>142</v>
      </c>
      <c r="B7" s="138"/>
      <c r="C7" s="181"/>
      <c r="D7" s="346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7"/>
      <c r="Y7" s="347"/>
      <c r="Z7" s="348"/>
    </row>
    <row r="8" spans="1:26" x14ac:dyDescent="0.2">
      <c r="A8" s="261" t="s">
        <v>114</v>
      </c>
      <c r="B8" s="261" t="s">
        <v>17</v>
      </c>
      <c r="C8" s="260" t="s">
        <v>0</v>
      </c>
      <c r="D8" s="261" t="s">
        <v>13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 t="s">
        <v>10</v>
      </c>
      <c r="Q8" s="261" t="s">
        <v>47</v>
      </c>
      <c r="R8" s="260" t="s">
        <v>11</v>
      </c>
      <c r="S8" s="260"/>
      <c r="T8" s="260"/>
      <c r="U8" s="260"/>
      <c r="V8" s="260"/>
      <c r="W8" s="260"/>
      <c r="X8" s="260"/>
      <c r="Y8" s="260"/>
      <c r="Z8" s="260"/>
    </row>
    <row r="9" spans="1:26" x14ac:dyDescent="0.2">
      <c r="A9" s="261"/>
      <c r="B9" s="261"/>
      <c r="C9" s="260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0"/>
      <c r="S9" s="260"/>
      <c r="T9" s="260"/>
      <c r="U9" s="260"/>
      <c r="V9" s="260"/>
      <c r="W9" s="260"/>
      <c r="X9" s="260"/>
      <c r="Y9" s="260"/>
      <c r="Z9" s="260"/>
    </row>
    <row r="10" spans="1:26" ht="15.75" x14ac:dyDescent="0.2">
      <c r="A10" s="253" t="s">
        <v>170</v>
      </c>
      <c r="B10" s="253"/>
      <c r="C10" s="253"/>
      <c r="D10" s="122" t="s">
        <v>1</v>
      </c>
      <c r="E10" s="122" t="s">
        <v>2</v>
      </c>
      <c r="F10" s="122" t="s">
        <v>3</v>
      </c>
      <c r="G10" s="122" t="s">
        <v>4</v>
      </c>
      <c r="H10" s="122" t="s">
        <v>3</v>
      </c>
      <c r="I10" s="122" t="s">
        <v>5</v>
      </c>
      <c r="J10" s="122" t="s">
        <v>5</v>
      </c>
      <c r="K10" s="122" t="s">
        <v>4</v>
      </c>
      <c r="L10" s="122" t="s">
        <v>6</v>
      </c>
      <c r="M10" s="122" t="s">
        <v>7</v>
      </c>
      <c r="N10" s="122" t="s">
        <v>8</v>
      </c>
      <c r="O10" s="122" t="s">
        <v>9</v>
      </c>
      <c r="P10" s="261"/>
      <c r="Q10" s="261"/>
      <c r="R10" s="123" t="s">
        <v>25</v>
      </c>
      <c r="S10" s="124" t="s">
        <v>14</v>
      </c>
      <c r="T10" s="123" t="s">
        <v>18</v>
      </c>
      <c r="U10" s="123" t="s">
        <v>14</v>
      </c>
      <c r="V10" s="123" t="s">
        <v>18</v>
      </c>
      <c r="W10" s="123" t="s">
        <v>14</v>
      </c>
      <c r="X10" s="123" t="s">
        <v>18</v>
      </c>
      <c r="Y10" s="123" t="s">
        <v>14</v>
      </c>
      <c r="Z10" s="124" t="s">
        <v>12</v>
      </c>
    </row>
    <row r="11" spans="1:26" ht="141.75" x14ac:dyDescent="0.2">
      <c r="A11" s="164" t="s">
        <v>172</v>
      </c>
      <c r="B11" s="165" t="s">
        <v>93</v>
      </c>
      <c r="C11" s="164" t="s">
        <v>171</v>
      </c>
      <c r="D11" s="164"/>
      <c r="E11" s="164"/>
      <c r="F11" s="164"/>
      <c r="G11" s="164"/>
      <c r="H11" s="164"/>
      <c r="I11" s="164"/>
      <c r="J11" s="164"/>
      <c r="K11" s="154" t="s">
        <v>180</v>
      </c>
      <c r="L11" s="154" t="s">
        <v>180</v>
      </c>
      <c r="M11" s="154" t="s">
        <v>180</v>
      </c>
      <c r="N11" s="164"/>
      <c r="O11" s="164"/>
      <c r="P11" s="215" t="s">
        <v>209</v>
      </c>
      <c r="Q11" s="164" t="s">
        <v>134</v>
      </c>
      <c r="R11" s="165" t="s">
        <v>93</v>
      </c>
      <c r="S11" s="166">
        <v>200</v>
      </c>
      <c r="T11" s="167" t="s">
        <v>75</v>
      </c>
      <c r="U11" s="166">
        <v>0</v>
      </c>
      <c r="V11" s="167" t="s">
        <v>90</v>
      </c>
      <c r="W11" s="168">
        <v>0</v>
      </c>
      <c r="X11" s="169" t="s">
        <v>92</v>
      </c>
      <c r="Y11" s="168">
        <f>'Presupuesto 2021'!J48</f>
        <v>0</v>
      </c>
      <c r="Z11" s="168">
        <f>S11+U11+W11+Y11</f>
        <v>200</v>
      </c>
    </row>
    <row r="12" spans="1:26" ht="15.75" x14ac:dyDescent="0.2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34">
        <v>200</v>
      </c>
      <c r="T12" s="120"/>
      <c r="U12" s="134">
        <f>SUM(U11)</f>
        <v>0</v>
      </c>
      <c r="V12" s="120"/>
      <c r="W12" s="134">
        <f>SUM(W11)</f>
        <v>0</v>
      </c>
      <c r="X12" s="120"/>
      <c r="Y12" s="134">
        <f>SUM(Y11)</f>
        <v>0</v>
      </c>
      <c r="Z12" s="179">
        <f>Z11</f>
        <v>200</v>
      </c>
    </row>
  </sheetData>
  <mergeCells count="15">
    <mergeCell ref="P8:P10"/>
    <mergeCell ref="Q8:Q10"/>
    <mergeCell ref="R8:Z9"/>
    <mergeCell ref="A8:A9"/>
    <mergeCell ref="B8:B9"/>
    <mergeCell ref="C8:C9"/>
    <mergeCell ref="A10:C10"/>
    <mergeCell ref="D8:O9"/>
    <mergeCell ref="C6:Z6"/>
    <mergeCell ref="D7:Z7"/>
    <mergeCell ref="A1:Z1"/>
    <mergeCell ref="A2:Z2"/>
    <mergeCell ref="A3:Z3"/>
    <mergeCell ref="A4:Z4"/>
    <mergeCell ref="N5:Z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7"/>
  <sheetViews>
    <sheetView tabSelected="1" zoomScale="85" zoomScaleNormal="85" workbookViewId="0">
      <selection activeCell="H32" sqref="H32"/>
    </sheetView>
  </sheetViews>
  <sheetFormatPr baseColWidth="10" defaultRowHeight="12.75" x14ac:dyDescent="0.2"/>
  <cols>
    <col min="1" max="1" width="2.7109375" customWidth="1"/>
    <col min="2" max="2" width="27" bestFit="1" customWidth="1"/>
    <col min="3" max="3" width="20.85546875" customWidth="1"/>
    <col min="4" max="4" width="16" customWidth="1"/>
    <col min="5" max="5" width="15.7109375" customWidth="1"/>
    <col min="6" max="6" width="19.5703125" customWidth="1"/>
    <col min="7" max="7" width="26.85546875" customWidth="1"/>
  </cols>
  <sheetData>
    <row r="1" spans="2:13" ht="15.75" x14ac:dyDescent="0.25">
      <c r="B1" s="398" t="s">
        <v>156</v>
      </c>
      <c r="C1" s="398"/>
      <c r="D1" s="398"/>
      <c r="E1" s="398"/>
      <c r="F1" s="398"/>
      <c r="G1" s="398"/>
      <c r="H1" s="102"/>
      <c r="I1" s="102"/>
      <c r="J1" s="102"/>
      <c r="K1" s="102"/>
      <c r="L1" s="102"/>
      <c r="M1" s="102"/>
    </row>
    <row r="2" spans="2:13" ht="15.75" x14ac:dyDescent="0.25">
      <c r="B2" s="398" t="s">
        <v>152</v>
      </c>
      <c r="C2" s="398"/>
      <c r="D2" s="398"/>
      <c r="E2" s="398"/>
      <c r="F2" s="398"/>
      <c r="G2" s="398"/>
      <c r="H2" s="103"/>
      <c r="I2" s="103"/>
      <c r="J2" s="103"/>
      <c r="K2" s="103"/>
      <c r="L2" s="103"/>
      <c r="M2" s="103"/>
    </row>
    <row r="3" spans="2:13" ht="15.75" x14ac:dyDescent="0.25">
      <c r="B3" s="399" t="s">
        <v>97</v>
      </c>
      <c r="C3" s="399"/>
      <c r="D3" s="399"/>
      <c r="E3" s="399"/>
      <c r="F3" s="399"/>
      <c r="G3" s="399"/>
      <c r="H3" s="104"/>
      <c r="I3" s="104"/>
      <c r="J3" s="104"/>
      <c r="K3" s="104"/>
      <c r="L3" s="104"/>
      <c r="M3" s="104"/>
    </row>
    <row r="4" spans="2:13" s="1" customFormat="1" ht="6.75" customHeight="1" thickBot="1" x14ac:dyDescent="0.3">
      <c r="B4" s="397"/>
      <c r="C4" s="397"/>
      <c r="D4" s="397"/>
      <c r="E4" s="397"/>
      <c r="F4" s="397"/>
      <c r="G4" s="397"/>
      <c r="H4" s="59"/>
      <c r="I4" s="59"/>
      <c r="J4" s="59"/>
      <c r="K4" s="59"/>
      <c r="L4" s="59"/>
      <c r="M4" s="59"/>
    </row>
    <row r="5" spans="2:13" ht="48" thickBot="1" x14ac:dyDescent="0.25">
      <c r="B5" s="400" t="s">
        <v>158</v>
      </c>
      <c r="C5" s="401" t="s">
        <v>33</v>
      </c>
      <c r="D5" s="401" t="s">
        <v>32</v>
      </c>
      <c r="E5" s="401" t="s">
        <v>20</v>
      </c>
      <c r="F5" s="400" t="s">
        <v>64</v>
      </c>
      <c r="G5" s="400" t="s">
        <v>157</v>
      </c>
      <c r="H5" s="95"/>
      <c r="I5" s="96"/>
      <c r="J5" s="60"/>
      <c r="K5" s="60"/>
      <c r="L5" s="56"/>
    </row>
    <row r="6" spans="2:13" ht="15.75" x14ac:dyDescent="0.25">
      <c r="B6" s="196" t="s">
        <v>227</v>
      </c>
      <c r="C6" s="197">
        <f>'Proteccion y control'!T18</f>
        <v>5000</v>
      </c>
      <c r="D6" s="197">
        <f>'Proteccion y control'!V18</f>
        <v>6300</v>
      </c>
      <c r="E6" s="197">
        <f>'Proteccion y control'!X18</f>
        <v>9900</v>
      </c>
      <c r="F6" s="198">
        <f>'Proteccion y control'!Z18</f>
        <v>0</v>
      </c>
      <c r="G6" s="199">
        <f>'Proteccion y control'!AA18</f>
        <v>21200</v>
      </c>
      <c r="H6" s="70"/>
      <c r="J6" s="58"/>
      <c r="K6" s="58"/>
      <c r="L6" s="58"/>
    </row>
    <row r="7" spans="2:13" ht="15.75" x14ac:dyDescent="0.25">
      <c r="B7" s="200" t="s">
        <v>26</v>
      </c>
      <c r="C7" s="197">
        <f>'Manejo de Recursos'!S25</f>
        <v>10700</v>
      </c>
      <c r="D7" s="197">
        <f>'Manejo de Recursos'!U25</f>
        <v>300</v>
      </c>
      <c r="E7" s="197">
        <f>'Manejo de Recursos'!W25</f>
        <v>400</v>
      </c>
      <c r="F7" s="197">
        <f>'Manejo de Recursos'!Y25</f>
        <v>0</v>
      </c>
      <c r="G7" s="201">
        <f>'Manejo de Recursos'!Z25</f>
        <v>11400</v>
      </c>
      <c r="H7" s="70"/>
      <c r="J7" s="58"/>
      <c r="K7" s="58"/>
      <c r="L7" s="58"/>
    </row>
    <row r="8" spans="2:13" ht="15.75" x14ac:dyDescent="0.25">
      <c r="B8" s="200" t="s">
        <v>153</v>
      </c>
      <c r="C8" s="197">
        <f>'Uso Público'!S28</f>
        <v>6400</v>
      </c>
      <c r="D8" s="197">
        <f>'Uso Público'!U28</f>
        <v>0</v>
      </c>
      <c r="E8" s="197">
        <f>'Uso Público'!W28</f>
        <v>2050</v>
      </c>
      <c r="F8" s="197">
        <f>'Uso Público'!Y28</f>
        <v>0</v>
      </c>
      <c r="G8" s="201">
        <f>'Uso Público'!Z28</f>
        <v>8450</v>
      </c>
      <c r="H8" s="70"/>
      <c r="J8" s="58"/>
      <c r="K8" s="57"/>
      <c r="L8" s="58"/>
    </row>
    <row r="9" spans="2:13" ht="15.75" x14ac:dyDescent="0.25">
      <c r="B9" s="200" t="s">
        <v>154</v>
      </c>
      <c r="C9" s="197">
        <f>'Conservación de RRNN'!S13</f>
        <v>1500</v>
      </c>
      <c r="D9" s="197">
        <f>'Conservación de RRNN'!U13</f>
        <v>700</v>
      </c>
      <c r="E9" s="197">
        <f>'Conservación de RRNN'!W13</f>
        <v>5500</v>
      </c>
      <c r="F9" s="197">
        <f>'Conservación de RRNN'!Y13</f>
        <v>0</v>
      </c>
      <c r="G9" s="201">
        <f>'Conservación de RRNN'!Z13</f>
        <v>7700</v>
      </c>
      <c r="H9" s="70"/>
      <c r="J9" s="58"/>
      <c r="K9" s="57"/>
      <c r="L9" s="58"/>
    </row>
    <row r="10" spans="2:13" ht="29.25" customHeight="1" x14ac:dyDescent="0.25">
      <c r="B10" s="202" t="s">
        <v>155</v>
      </c>
      <c r="C10" s="203">
        <f>'Asistncia, orientación y partic'!S24</f>
        <v>4000</v>
      </c>
      <c r="D10" s="203">
        <f>'Asistncia, orientación y partic'!U24</f>
        <v>2500</v>
      </c>
      <c r="E10" s="203">
        <f>'Asistncia, orientación y partic'!W24</f>
        <v>2500</v>
      </c>
      <c r="F10" s="203">
        <f>'Asistncia, orientación y partic'!Y24</f>
        <v>1000</v>
      </c>
      <c r="G10" s="204">
        <f>'Asistncia, orientación y partic'!Z24</f>
        <v>10000</v>
      </c>
      <c r="H10" s="70"/>
      <c r="J10" s="58"/>
      <c r="K10" s="57"/>
      <c r="L10" s="58"/>
    </row>
    <row r="11" spans="2:13" ht="15.75" x14ac:dyDescent="0.25">
      <c r="B11" s="205" t="s">
        <v>159</v>
      </c>
      <c r="C11" s="197">
        <v>13200</v>
      </c>
      <c r="D11" s="197">
        <v>14600</v>
      </c>
      <c r="E11" s="197">
        <v>160600</v>
      </c>
      <c r="F11" s="197">
        <v>0</v>
      </c>
      <c r="G11" s="201">
        <f>SUM(C11:F11)</f>
        <v>188400</v>
      </c>
      <c r="H11" s="70"/>
      <c r="J11" s="58"/>
      <c r="K11" s="57"/>
      <c r="L11" s="58"/>
    </row>
    <row r="12" spans="2:13" ht="15.75" x14ac:dyDescent="0.25">
      <c r="B12" s="205" t="s">
        <v>222</v>
      </c>
      <c r="C12" s="206">
        <v>33297.300000000003</v>
      </c>
      <c r="D12" s="206">
        <v>13830</v>
      </c>
      <c r="E12" s="206">
        <v>89107.199999999997</v>
      </c>
      <c r="F12" s="206">
        <v>0</v>
      </c>
      <c r="G12" s="207">
        <v>136274.5</v>
      </c>
      <c r="H12" s="70"/>
      <c r="J12" s="58"/>
      <c r="K12" s="57"/>
      <c r="L12" s="58"/>
    </row>
    <row r="13" spans="2:13" ht="16.5" thickBot="1" x14ac:dyDescent="0.3">
      <c r="B13" s="205" t="s">
        <v>116</v>
      </c>
      <c r="C13" s="206">
        <f>Administración!S12</f>
        <v>200</v>
      </c>
      <c r="D13" s="206">
        <f>Administración!U12</f>
        <v>0</v>
      </c>
      <c r="E13" s="206">
        <f>Administración!W12</f>
        <v>0</v>
      </c>
      <c r="F13" s="206">
        <f>Administración!Y12</f>
        <v>0</v>
      </c>
      <c r="G13" s="207">
        <f>Administración!Z12</f>
        <v>200</v>
      </c>
      <c r="H13" s="112"/>
      <c r="J13" s="58"/>
      <c r="K13" s="57"/>
      <c r="L13" s="58"/>
    </row>
    <row r="14" spans="2:13" ht="22.5" customHeight="1" thickBot="1" x14ac:dyDescent="0.25">
      <c r="B14" s="402" t="s">
        <v>173</v>
      </c>
      <c r="C14" s="403">
        <f>SUM(C6:C13)</f>
        <v>74297.3</v>
      </c>
      <c r="D14" s="403">
        <f>SUM(D6:D13)</f>
        <v>38230</v>
      </c>
      <c r="E14" s="403">
        <f>SUM(E6:E13)</f>
        <v>270057.2</v>
      </c>
      <c r="F14" s="403">
        <f>SUM(F6:F13)</f>
        <v>1000</v>
      </c>
      <c r="G14" s="404">
        <f>SUM(C14:F14)</f>
        <v>383584.5</v>
      </c>
      <c r="H14" s="1"/>
      <c r="I14" s="57"/>
      <c r="J14" s="57"/>
      <c r="K14" s="57"/>
      <c r="L14" s="57"/>
    </row>
    <row r="15" spans="2:13" x14ac:dyDescent="0.2">
      <c r="B15" s="1"/>
      <c r="C15" s="57"/>
      <c r="D15" s="57"/>
      <c r="E15" s="57"/>
      <c r="F15" s="57"/>
      <c r="G15" s="57"/>
      <c r="H15" s="1"/>
      <c r="I15" s="57"/>
      <c r="J15" s="57"/>
      <c r="K15" s="57"/>
      <c r="L15" s="57"/>
    </row>
    <row r="16" spans="2:13" x14ac:dyDescent="0.2">
      <c r="B16" s="1"/>
      <c r="C16" s="58"/>
      <c r="D16" s="58"/>
      <c r="E16" s="58"/>
      <c r="F16" s="58"/>
      <c r="G16" s="61"/>
      <c r="H16" s="1"/>
      <c r="I16" s="57"/>
      <c r="J16" s="58"/>
      <c r="K16" s="58"/>
      <c r="L16" s="59"/>
    </row>
    <row r="17" spans="9:12" x14ac:dyDescent="0.2">
      <c r="I17" s="1"/>
      <c r="J17" s="1"/>
      <c r="K17" s="1"/>
      <c r="L17" s="1"/>
    </row>
  </sheetData>
  <mergeCells count="3"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Proteccion y control</vt:lpstr>
      <vt:lpstr>Manejo de Recursos</vt:lpstr>
      <vt:lpstr>Investigación y Monitoreo</vt:lpstr>
      <vt:lpstr>Uso Público</vt:lpstr>
      <vt:lpstr>Conservación de RRNN</vt:lpstr>
      <vt:lpstr>Asistncia, orientación y partic</vt:lpstr>
      <vt:lpstr>Desarrollo eco y Ordenamiento T</vt:lpstr>
      <vt:lpstr>Administración</vt:lpstr>
      <vt:lpstr>Resumen presupuesto 2021</vt:lpstr>
      <vt:lpstr>Presupuesto 2021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Kfw02</cp:lastModifiedBy>
  <cp:lastPrinted>2020-07-22T01:07:22Z</cp:lastPrinted>
  <dcterms:created xsi:type="dcterms:W3CDTF">2001-01-15T17:49:33Z</dcterms:created>
  <dcterms:modified xsi:type="dcterms:W3CDTF">2020-07-22T01:10:49Z</dcterms:modified>
</cp:coreProperties>
</file>