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0374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conap\Desktop\LA GLORIA\POA LA GLORIA\2022\"/>
    </mc:Choice>
  </mc:AlternateContent>
  <xr:revisionPtr revIDLastSave="0" documentId="13_ncr:1_{89B4FCF2-BCF8-470C-9CBA-6855AA7274D1}" xr6:coauthVersionLast="36" xr6:coauthVersionMax="36" xr10:uidLastSave="{00000000-0000-0000-0000-000000000000}"/>
  <bookViews>
    <workbookView xWindow="0" yWindow="0" windowWidth="20490" windowHeight="7545" tabRatio="804" xr2:uid="{00000000-000D-0000-FFFF-FFFF00000000}"/>
  </bookViews>
  <sheets>
    <sheet name="PORTADA " sheetId="19" r:id="rId1"/>
    <sheet name="Proteccion y control" sheetId="1" r:id="rId2"/>
    <sheet name="Investigación y Monitoreo" sheetId="2" r:id="rId3"/>
    <sheet name="Conservación de RRNN" sheetId="15" r:id="rId4"/>
    <sheet name="Ordenamiento territorial" sheetId="4" r:id="rId5"/>
    <sheet name="Uso Público" sheetId="18" r:id="rId6"/>
    <sheet name="PRESUPUESTO IDEAL 2021" sheetId="13" r:id="rId7"/>
  </sheets>
  <definedNames>
    <definedName name="_xlnm.Print_Area" localSheetId="2">'Investigación y Monitoreo'!$A$1:$AA$15</definedName>
    <definedName name="_xlnm.Print_Area" localSheetId="4">'Ordenamiento territorial'!$A$1:$AA$12</definedName>
    <definedName name="_xlnm.Print_Area" localSheetId="1">'Proteccion y control'!$A$1:$AA$18</definedName>
  </definedNames>
  <calcPr calcId="191029"/>
</workbook>
</file>

<file path=xl/calcChain.xml><?xml version="1.0" encoding="utf-8"?>
<calcChain xmlns="http://schemas.openxmlformats.org/spreadsheetml/2006/main">
  <c r="G10" i="13" l="1"/>
  <c r="F10" i="13"/>
  <c r="D10" i="13"/>
  <c r="G9" i="13"/>
  <c r="F9" i="13"/>
  <c r="E9" i="13"/>
  <c r="D9" i="13"/>
  <c r="G8" i="13"/>
  <c r="F8" i="13"/>
  <c r="D8" i="13"/>
  <c r="F7" i="13"/>
  <c r="D7" i="13"/>
  <c r="T16" i="15" l="1"/>
  <c r="V18" i="18" l="1"/>
  <c r="F11" i="13" s="1"/>
  <c r="AA15" i="18"/>
  <c r="AA16" i="18"/>
  <c r="T18" i="18"/>
  <c r="E11" i="13" s="1"/>
  <c r="AA14" i="2"/>
  <c r="X18" i="1"/>
  <c r="Z18" i="1"/>
  <c r="T18" i="1"/>
  <c r="E7" i="13" s="1"/>
  <c r="H7" i="13" s="1"/>
  <c r="D16" i="13" s="1"/>
  <c r="AA15" i="1"/>
  <c r="AA16" i="1"/>
  <c r="AA13" i="1"/>
  <c r="Z12" i="4" l="1"/>
  <c r="X12" i="4"/>
  <c r="V12" i="4"/>
  <c r="T12" i="4"/>
  <c r="E10" i="13" s="1"/>
  <c r="AA13" i="15"/>
  <c r="AA16" i="15" s="1"/>
  <c r="AA14" i="15"/>
  <c r="AA15" i="15"/>
  <c r="T15" i="2" l="1"/>
  <c r="V13" i="2"/>
  <c r="V15" i="2" s="1"/>
  <c r="V17" i="1"/>
  <c r="V14" i="1"/>
  <c r="AA14" i="1" s="1"/>
  <c r="V18" i="1" l="1"/>
  <c r="AA17" i="1"/>
  <c r="AA18" i="1"/>
  <c r="AA11" i="4"/>
  <c r="AA12" i="4" s="1"/>
  <c r="X18" i="18"/>
  <c r="G11" i="13" s="1"/>
  <c r="Z18" i="18"/>
  <c r="D11" i="13" s="1"/>
  <c r="Z15" i="2"/>
  <c r="X15" i="2"/>
  <c r="H11" i="13" l="1"/>
  <c r="D20" i="13" s="1"/>
  <c r="H10" i="13"/>
  <c r="D19" i="13" s="1"/>
  <c r="H9" i="13"/>
  <c r="D18" i="13" s="1"/>
  <c r="X16" i="15"/>
  <c r="V16" i="15"/>
  <c r="AA14" i="18" l="1"/>
  <c r="AA18" i="18" s="1"/>
  <c r="AA13" i="2"/>
  <c r="AA15" i="2" s="1"/>
  <c r="Z16" i="15" l="1"/>
  <c r="H8" i="13"/>
  <c r="D17" i="13" s="1"/>
  <c r="H12" i="13" l="1"/>
</calcChain>
</file>

<file path=xl/sharedStrings.xml><?xml version="1.0" encoding="utf-8"?>
<sst xmlns="http://schemas.openxmlformats.org/spreadsheetml/2006/main" count="424" uniqueCount="155">
  <si>
    <t>Actividades</t>
  </si>
  <si>
    <t>E</t>
  </si>
  <si>
    <t>F</t>
  </si>
  <si>
    <t>M</t>
  </si>
  <si>
    <t>A</t>
  </si>
  <si>
    <t>J</t>
  </si>
  <si>
    <t>S</t>
  </si>
  <si>
    <t>O</t>
  </si>
  <si>
    <t>N</t>
  </si>
  <si>
    <t>D</t>
  </si>
  <si>
    <t>Responsable</t>
  </si>
  <si>
    <t>Financiamiento</t>
  </si>
  <si>
    <t>TOTAL</t>
  </si>
  <si>
    <t>No.</t>
  </si>
  <si>
    <t>CONSEJO NACIONAL DE AREA PROTEGIDAS -CONAP-</t>
  </si>
  <si>
    <t>Meses</t>
  </si>
  <si>
    <t>Monto</t>
  </si>
  <si>
    <t>1.1.1</t>
  </si>
  <si>
    <t>CONSEJO NACIONAL DE AREAS PROTEGIDAS -CONAP-</t>
  </si>
  <si>
    <t>1. Línea de acción: .</t>
  </si>
  <si>
    <t xml:space="preserve">2. Programa: </t>
  </si>
  <si>
    <t xml:space="preserve">4. Resultado esperado: </t>
  </si>
  <si>
    <t>Ubicación Geográfica</t>
  </si>
  <si>
    <t>Código</t>
  </si>
  <si>
    <t>Área Protegida</t>
  </si>
  <si>
    <t>CONAP</t>
  </si>
  <si>
    <t>Investigación y Monitoreo</t>
  </si>
  <si>
    <t>1.1.</t>
  </si>
  <si>
    <t>X</t>
  </si>
  <si>
    <t>1. Línea de acción: Conservación del área protegida y su biodiversidad.</t>
  </si>
  <si>
    <t>Conservación del Área Protegida y su Biodiversidad</t>
  </si>
  <si>
    <t xml:space="preserve">Área Protegida </t>
  </si>
  <si>
    <t>Responsa-ble</t>
  </si>
  <si>
    <t xml:space="preserve">Código </t>
  </si>
  <si>
    <t xml:space="preserve">PROGRAMA </t>
  </si>
  <si>
    <t>total (Q)</t>
  </si>
  <si>
    <t>Protección y Control</t>
  </si>
  <si>
    <t>COMUNIDAD</t>
  </si>
  <si>
    <t>MUNICIPALIDAD</t>
  </si>
  <si>
    <t>Verificadores</t>
  </si>
  <si>
    <t>GRAN TOTAL</t>
  </si>
  <si>
    <t>OTRAS INSTITUCIONES</t>
  </si>
  <si>
    <t>2. Programa: Investigacion y Monitoreo</t>
  </si>
  <si>
    <t>Crear las normas necesarias para el manejo de los recursos naturales con énfasis en su capacidad de uso a efecto de mantener la representatividad de flora y fauna silvestre del lugar.</t>
  </si>
  <si>
    <t xml:space="preserve">Resultado 1. Elaboración del plan de control, combate y liquidación de incendios forestales. </t>
  </si>
  <si>
    <t>Otras Instituciones</t>
  </si>
  <si>
    <t>1. Línea de acción: Conservación de la biodiversidad del área protegida.</t>
  </si>
  <si>
    <t>2. Programa: Conservación de Recursos Naturales</t>
  </si>
  <si>
    <t>3. Sub programa: Vida Silvestre</t>
  </si>
  <si>
    <t>4. Resultado esperado: Disminuir la caza y mejorar las condiciones del habitat para fauna silvestre</t>
  </si>
  <si>
    <t>Otras insticuciones</t>
  </si>
  <si>
    <t>Ordenamiento territorial y conflictividad agraria</t>
  </si>
  <si>
    <t>Otras instituciones</t>
  </si>
  <si>
    <t>2. Programa: Uso Publico</t>
  </si>
  <si>
    <t>3. Sub programa: Educación ambiental y cultural</t>
  </si>
  <si>
    <t>4. Resultado esperado: Concientización a la población sobre la importancia de conservación y protección de la diversidad biologica y las áreas protegidas.</t>
  </si>
  <si>
    <t>Resultado 1. Lograr la concientización a la población sobre la importancia de proteccion de las áreas protegidas y su biodiversidad.</t>
  </si>
  <si>
    <t>Listado de participantes</t>
  </si>
  <si>
    <t>1. Línea de acción: Conservación del área protegida</t>
  </si>
  <si>
    <t>2. Programa: Protección y control</t>
  </si>
  <si>
    <t>3. Resultado esperado:    Realizar  estudios apropiados de investigación que orienten su administración, manejo y conservacion.</t>
  </si>
  <si>
    <t>Conservación de RRNN</t>
  </si>
  <si>
    <t>Ordenamiento Territorial</t>
  </si>
  <si>
    <t>Uso Público</t>
  </si>
  <si>
    <t>Otras Instituciones (ACODIHUE)</t>
  </si>
  <si>
    <t>Enero</t>
  </si>
  <si>
    <t>Febrero</t>
  </si>
  <si>
    <t>Marzo</t>
  </si>
  <si>
    <t>Abril</t>
  </si>
  <si>
    <t>Mayo</t>
  </si>
  <si>
    <t>Junio</t>
  </si>
  <si>
    <t>Julio</t>
  </si>
  <si>
    <t>Agosto</t>
  </si>
  <si>
    <t>Septiembre</t>
  </si>
  <si>
    <t>Octubre</t>
  </si>
  <si>
    <t>Noviembre</t>
  </si>
  <si>
    <t>Diciembre</t>
  </si>
  <si>
    <t>CONSEJO NACIONAL DE ÁREAS PROTEGIDAS -CONAP-</t>
  </si>
  <si>
    <t>Resultado Esperado 2,021</t>
  </si>
  <si>
    <t xml:space="preserve">Otras Instituciones </t>
  </si>
  <si>
    <r>
      <t xml:space="preserve">3. Sub programas: </t>
    </r>
    <r>
      <rPr>
        <b/>
        <sz val="10"/>
        <color indexed="56"/>
        <rFont val="Arial"/>
        <family val="2"/>
      </rPr>
      <t>Prevención, Control y Vigilancia</t>
    </r>
  </si>
  <si>
    <t>Capacitación a autoridades comunales ( Alcaldes aux. cocodes)</t>
  </si>
  <si>
    <t>Autoridades locales de las comunidades son capacitadas sobre prevención, control de incendios</t>
  </si>
  <si>
    <t xml:space="preserve">Recorridos de asociados dentro del área protegida para controlar la extracción de recursos naturales en forma legal e ilegal </t>
  </si>
  <si>
    <t>x</t>
  </si>
  <si>
    <t xml:space="preserve">Se cuenta con informes de los recorridos y sanciones emitidas </t>
  </si>
  <si>
    <t>Recorridos de Guarda recursos en coordinación con autoridades locales para el control de la extracción de recursos naturales de forma legal e ilegal</t>
  </si>
  <si>
    <t>Se cuenta con un registro de los incendios si existieran</t>
  </si>
  <si>
    <t xml:space="preserve">ASODIG y CONAP </t>
  </si>
  <si>
    <t>Tecnico y Guarda Recursos Conap</t>
  </si>
  <si>
    <t xml:space="preserve"> Guarda recursos conap</t>
  </si>
  <si>
    <t xml:space="preserve">ASODIG y  guarda recursos Conap </t>
  </si>
  <si>
    <t>Plan de Contingencia de incendios forestales.</t>
  </si>
  <si>
    <t>Informe de la actividad (plan, listados y fotos)</t>
  </si>
  <si>
    <t>Boleta de registro y base de datos</t>
  </si>
  <si>
    <t xml:space="preserve">Informes de la actividad </t>
  </si>
  <si>
    <t xml:space="preserve">ASODIG ( en especie) </t>
  </si>
  <si>
    <t>Se cuenta con un registro y normativas para el desarrollo eco turístico del área protegida</t>
  </si>
  <si>
    <t>Area protegida</t>
  </si>
  <si>
    <t>Monitoreo de  las  actividades  turísticas en las zonas definidas para  el efecto</t>
  </si>
  <si>
    <t>ASODIG/Conap</t>
  </si>
  <si>
    <t>Existen personas locales con capasidad de acompañar a vicitantes o turiztas que deseen el ingreso al area</t>
  </si>
  <si>
    <t>Aldea La Gloria</t>
  </si>
  <si>
    <t>Gestion de talleres formativos a personas locales para la atencion a vicitantes</t>
  </si>
  <si>
    <t>FUNDAECO/CONAP Y MUNICIPALIDAD</t>
  </si>
  <si>
    <t>Informe de monitoreo y/o inspección, fotografías,.</t>
  </si>
  <si>
    <t>ASODIG</t>
  </si>
  <si>
    <t xml:space="preserve">FUNDAECO </t>
  </si>
  <si>
    <t>Turismo en área protegida</t>
  </si>
  <si>
    <t xml:space="preserve">Implementacion de turismo dentro del área. </t>
  </si>
  <si>
    <t>Mantenimiento de centro turistico</t>
  </si>
  <si>
    <t xml:space="preserve">Mantenimiento de senderos y cabañas </t>
  </si>
  <si>
    <t xml:space="preserve">ASODIG y Conap </t>
  </si>
  <si>
    <t>Informes, fotografías o listados</t>
  </si>
  <si>
    <t>Material informativo del area protegida con enfoque turistico.</t>
  </si>
  <si>
    <t>La Gloria</t>
  </si>
  <si>
    <t>Elaboración de material informativo para la promoción del turismo.</t>
  </si>
  <si>
    <t xml:space="preserve">FUNDAECO, ASODIG,CONAP y Municipalidad </t>
  </si>
  <si>
    <t>Ejemplares impresos</t>
  </si>
  <si>
    <t>Fotografias y listado</t>
  </si>
  <si>
    <t xml:space="preserve">ASODIG </t>
  </si>
  <si>
    <t>Se tiene delimitado el área para tener mejor identificacion de los límites</t>
  </si>
  <si>
    <t>Mantenimiento y limpia de brecha de limite del área</t>
  </si>
  <si>
    <t>Brecha de limite del area protegida, visible facilmente.</t>
  </si>
  <si>
    <t>Autoridades de las comunidades  son capacitadas en  la conservación y protección de los RRNN</t>
  </si>
  <si>
    <t>comunidades de Influencia</t>
  </si>
  <si>
    <t>Talleres de capacitación a  autoridades locales, escuelas e institutos (alcaldes Auxiliares y  Guardabosques)</t>
  </si>
  <si>
    <t>Lista de participantes, fotografías e informes</t>
  </si>
  <si>
    <t>Ruta dentro y fuera del area protegida, identificada y señalizada.</t>
  </si>
  <si>
    <t>Acceso e interios del area protegida</t>
  </si>
  <si>
    <t>Rotulación interna y externa del Area Protegida.</t>
  </si>
  <si>
    <t>ASODIG/FUNDAECO</t>
  </si>
  <si>
    <t>Rotulos Instalados, fotografias</t>
  </si>
  <si>
    <t>Acceso al area protegida en buen estado</t>
  </si>
  <si>
    <t>Aldea la Gloria</t>
  </si>
  <si>
    <t>Construcción de brecha para Mejorar el  acceso al Área Protegida.</t>
  </si>
  <si>
    <t>CONAP/ASODIG</t>
  </si>
  <si>
    <t>ASODIG/MUNICIPALIDAD</t>
  </si>
  <si>
    <t>Carretera de terraceria</t>
  </si>
  <si>
    <t xml:space="preserve">CONAP </t>
  </si>
  <si>
    <t>PLAN OPERATIVO ANUAL 2022</t>
  </si>
  <si>
    <t>RESRVA NATURAL PRIVADA COMUNITARIA "LA GLORIA O VEGA DEL SATÁN"</t>
  </si>
  <si>
    <t xml:space="preserve">Un plan elaborado y ejecutado para prevención y control de incendios forestales para la RNP "La Gloria o Vega del Satán", </t>
  </si>
  <si>
    <t>Formulación y ejecución  actividades identificadas ara la prevención y control  de incendios forestales.</t>
  </si>
  <si>
    <t>Monitoreo para la verificacion de  incendios forestales en las comunidades de influencia al área protegida</t>
  </si>
  <si>
    <t>Control y vigilancia recorriendo senderos estrategicos dentro del área.</t>
  </si>
  <si>
    <t>Resultado 1. Conocer e identificar el listado de las especies en peligro de extinción en la RNP "La Gloria o Vega del Satan"</t>
  </si>
  <si>
    <t>PLAN OPERATIVO ANUAL  2022</t>
  </si>
  <si>
    <t>PRESUPUESTO IDEAL PARA EL AÑO 2022</t>
  </si>
  <si>
    <t>4. Resultado esperado: Lograr la Protección y conservación de  la biodiversidad existente dentro del área protegida Reserva Natural Privada "La Gloria o Vega del Satán</t>
  </si>
  <si>
    <t>RESERVA NATURAL PRIVADA "LA GLORIA O VEGA DEL  SATÁN"</t>
  </si>
  <si>
    <t>RESERVA NATURAL PRIVADA "LA GLORIA O VEGA DEL SATÁN", USPANTÁN  QUICHE</t>
  </si>
  <si>
    <t>RESERVA NATURAL PRIVADA "LA GLORIA O VEGA DEL SATÁN, USPANTÁN,  QUICHE</t>
  </si>
  <si>
    <t>CONAP (salario proporcional del Guarda Recursos)</t>
  </si>
  <si>
    <t>RESERVA NATURAL PRIVADA "LA GLORIA O VEGA DEL SATÁN", USPANTÁN  QUICHÉ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</si>
</sst>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44" formatCode="_-&quot;Q&quot;* #,##0.00_-;\-&quot;Q&quot;* #,##0.00_-;_-&quot;Q&quot;* &quot;-&quot;??_-;_-@_-"/>
    <numFmt numFmtId="164" formatCode="[$Q-100A]#,##0.00"/>
    <numFmt numFmtId="165" formatCode="_([$Q-100A]* #,##0.00_);_([$Q-100A]* \(#,##0.00\);_([$Q-100A]* &quot;-&quot;??_);_(@_)"/>
  </numFmts>
  <fonts count="24" x14ac:knownFonts="1">
    <font>
      <sz val="10"/>
      <name val="Arial"/>
    </font>
    <font>
      <b/>
      <sz val="10"/>
      <name val="Arial"/>
      <family val="2"/>
    </font>
    <font>
      <b/>
      <sz val="12"/>
      <name val="Arial"/>
      <family val="2"/>
    </font>
    <font>
      <b/>
      <sz val="10"/>
      <color indexed="49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8"/>
      <name val="Arial"/>
      <family val="2"/>
    </font>
    <font>
      <b/>
      <i/>
      <sz val="10"/>
      <name val="Arial"/>
      <family val="2"/>
    </font>
    <font>
      <b/>
      <sz val="11"/>
      <name val="Arial"/>
      <family val="2"/>
    </font>
    <font>
      <sz val="10"/>
      <color theme="3" tint="-0.499984740745262"/>
      <name val="Arial"/>
      <family val="2"/>
    </font>
    <font>
      <sz val="8"/>
      <color theme="3" tint="-0.499984740745262"/>
      <name val="Arial"/>
      <family val="2"/>
    </font>
    <font>
      <b/>
      <sz val="12"/>
      <color theme="3" tint="-0.499984740745262"/>
      <name val="Arial"/>
      <family val="2"/>
    </font>
    <font>
      <b/>
      <sz val="10"/>
      <color theme="3" tint="-0.499984740745262"/>
      <name val="Arial"/>
      <family val="2"/>
    </font>
    <font>
      <i/>
      <sz val="10"/>
      <name val="Arial"/>
      <family val="2"/>
    </font>
    <font>
      <i/>
      <sz val="8"/>
      <name val="Arial"/>
      <family val="2"/>
    </font>
    <font>
      <sz val="12"/>
      <name val="Arial"/>
      <family val="2"/>
    </font>
    <font>
      <b/>
      <sz val="14"/>
      <color theme="3" tint="0.39997558519241921"/>
      <name val="Arial"/>
      <family val="2"/>
    </font>
    <font>
      <b/>
      <i/>
      <sz val="10"/>
      <color theme="3" tint="-0.499984740745262"/>
      <name val="Arial"/>
      <family val="2"/>
    </font>
    <font>
      <b/>
      <sz val="10"/>
      <color indexed="56"/>
      <name val="Arial"/>
      <family val="2"/>
    </font>
    <font>
      <b/>
      <sz val="14"/>
      <color theme="3" tint="-0.499984740745262"/>
      <name val="Arial"/>
      <family val="2"/>
    </font>
    <font>
      <b/>
      <sz val="8"/>
      <color theme="3" tint="-0.499984740745262"/>
      <name val="Arial"/>
      <family val="2"/>
    </font>
    <font>
      <b/>
      <sz val="14"/>
      <name val="Arial"/>
      <family val="2"/>
    </font>
    <font>
      <b/>
      <sz val="8"/>
      <name val="Arial"/>
      <family val="2"/>
    </font>
    <font>
      <sz val="9"/>
      <name val="Arial"/>
      <family val="2"/>
    </font>
  </fonts>
  <fills count="7">
    <fill>
      <patternFill patternType="none"/>
    </fill>
    <fill>
      <patternFill patternType="gray125"/>
    </fill>
    <fill>
      <patternFill patternType="solid">
        <fgColor theme="6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F00"/>
        <bgColor indexed="64"/>
      </patternFill>
    </fill>
  </fills>
  <borders count="1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theme="3" tint="-0.499984740745262"/>
      </left>
      <right style="thin">
        <color theme="3" tint="-0.499984740745262"/>
      </right>
      <top style="thin">
        <color theme="3" tint="-0.499984740745262"/>
      </top>
      <bottom style="thin">
        <color theme="3" tint="-0.499984740745262"/>
      </bottom>
      <diagonal/>
    </border>
    <border>
      <left style="thin">
        <color theme="3" tint="-0.499984740745262"/>
      </left>
      <right style="thin">
        <color theme="3" tint="-0.499984740745262"/>
      </right>
      <top style="thin">
        <color theme="3" tint="-0.499984740745262"/>
      </top>
      <bottom/>
      <diagonal/>
    </border>
    <border>
      <left style="thin">
        <color theme="3" tint="-0.499984740745262"/>
      </left>
      <right/>
      <top style="thin">
        <color theme="3" tint="-0.499984740745262"/>
      </top>
      <bottom/>
      <diagonal/>
    </border>
    <border>
      <left style="thin">
        <color theme="3" tint="-0.499984740745262"/>
      </left>
      <right/>
      <top style="thin">
        <color theme="3" tint="-0.499984740745262"/>
      </top>
      <bottom style="thin">
        <color theme="3" tint="-0.499984740745262"/>
      </bottom>
      <diagonal/>
    </border>
    <border>
      <left style="thin">
        <color indexed="64"/>
      </left>
      <right/>
      <top style="thin">
        <color indexed="64"/>
      </top>
      <bottom/>
      <diagonal/>
    </border>
  </borders>
  <cellStyleXfs count="2">
    <xf numFmtId="0" fontId="0" fillId="0" borderId="0"/>
    <xf numFmtId="0" fontId="4" fillId="0" borderId="0"/>
  </cellStyleXfs>
  <cellXfs count="168">
    <xf numFmtId="0" fontId="0" fillId="0" borderId="0" xfId="0"/>
    <xf numFmtId="0" fontId="0" fillId="0" borderId="0" xfId="0" applyBorder="1"/>
    <xf numFmtId="0" fontId="2" fillId="0" borderId="0" xfId="0" applyFont="1" applyAlignment="1">
      <alignment horizontal="center"/>
    </xf>
    <xf numFmtId="0" fontId="3" fillId="0" borderId="0" xfId="0" applyFont="1" applyAlignment="1">
      <alignment horizontal="center" vertical="center"/>
    </xf>
    <xf numFmtId="0" fontId="4" fillId="0" borderId="0" xfId="0" applyFont="1"/>
    <xf numFmtId="0" fontId="5" fillId="0" borderId="0" xfId="0" applyFont="1" applyAlignment="1">
      <alignment horizontal="left" vertical="justify"/>
    </xf>
    <xf numFmtId="0" fontId="5" fillId="0" borderId="0" xfId="0" applyFont="1" applyAlignment="1">
      <alignment vertical="justify"/>
    </xf>
    <xf numFmtId="0" fontId="5" fillId="0" borderId="0" xfId="0" applyFont="1"/>
    <xf numFmtId="0" fontId="6" fillId="0" borderId="0" xfId="0" applyFont="1"/>
    <xf numFmtId="0" fontId="9" fillId="0" borderId="0" xfId="0" applyFont="1" applyBorder="1"/>
    <xf numFmtId="0" fontId="10" fillId="0" borderId="0" xfId="0" applyFont="1" applyBorder="1"/>
    <xf numFmtId="0" fontId="11" fillId="0" borderId="0" xfId="0" applyFont="1" applyBorder="1" applyAlignment="1">
      <alignment horizontal="center"/>
    </xf>
    <xf numFmtId="0" fontId="12" fillId="0" borderId="0" xfId="0" applyFont="1" applyBorder="1" applyAlignment="1">
      <alignment horizontal="center" vertical="center"/>
    </xf>
    <xf numFmtId="0" fontId="9" fillId="0" borderId="0" xfId="0" applyFont="1" applyBorder="1" applyAlignment="1">
      <alignment horizontal="center"/>
    </xf>
    <xf numFmtId="164" fontId="9" fillId="0" borderId="0" xfId="0" applyNumberFormat="1" applyFont="1" applyBorder="1"/>
    <xf numFmtId="0" fontId="9" fillId="0" borderId="0" xfId="0" applyFont="1" applyBorder="1" applyAlignment="1">
      <alignment vertical="justify"/>
    </xf>
    <xf numFmtId="0" fontId="9" fillId="0" borderId="0" xfId="0" applyFont="1" applyBorder="1" applyAlignment="1">
      <alignment horizontal="left" vertical="top" wrapText="1"/>
    </xf>
    <xf numFmtId="0" fontId="10" fillId="0" borderId="0" xfId="0" applyFont="1" applyBorder="1" applyAlignment="1">
      <alignment horizontal="left" vertical="top" wrapText="1"/>
    </xf>
    <xf numFmtId="0" fontId="4" fillId="0" borderId="1" xfId="0" applyFont="1" applyBorder="1"/>
    <xf numFmtId="0" fontId="0" fillId="0" borderId="0" xfId="0" applyBorder="1" applyAlignment="1">
      <alignment horizontal="center"/>
    </xf>
    <xf numFmtId="3" fontId="0" fillId="0" borderId="0" xfId="0" applyNumberFormat="1" applyBorder="1" applyAlignment="1">
      <alignment horizontal="center"/>
    </xf>
    <xf numFmtId="0" fontId="1" fillId="4" borderId="1" xfId="0" applyFont="1" applyFill="1" applyBorder="1" applyAlignment="1">
      <alignment horizontal="center"/>
    </xf>
    <xf numFmtId="0" fontId="1" fillId="0" borderId="1" xfId="0" applyFont="1" applyBorder="1" applyAlignment="1">
      <alignment horizontal="center"/>
    </xf>
    <xf numFmtId="3" fontId="7" fillId="0" borderId="0" xfId="0" applyNumberFormat="1" applyFont="1" applyBorder="1" applyAlignment="1">
      <alignment horizontal="center"/>
    </xf>
    <xf numFmtId="0" fontId="1" fillId="5" borderId="1" xfId="0" applyFont="1" applyFill="1" applyBorder="1" applyAlignment="1">
      <alignment horizontal="center" wrapText="1"/>
    </xf>
    <xf numFmtId="0" fontId="13" fillId="0" borderId="1" xfId="0" applyFont="1" applyBorder="1"/>
    <xf numFmtId="44" fontId="0" fillId="0" borderId="1" xfId="0" applyNumberFormat="1" applyBorder="1" applyAlignment="1">
      <alignment horizontal="center"/>
    </xf>
    <xf numFmtId="44" fontId="8" fillId="0" borderId="1" xfId="0" applyNumberFormat="1" applyFont="1" applyBorder="1" applyAlignment="1">
      <alignment horizontal="center"/>
    </xf>
    <xf numFmtId="0" fontId="0" fillId="0" borderId="1" xfId="0" applyBorder="1" applyAlignment="1">
      <alignment horizontal="center"/>
    </xf>
    <xf numFmtId="44" fontId="0" fillId="0" borderId="1" xfId="0" applyNumberFormat="1" applyBorder="1"/>
    <xf numFmtId="49" fontId="9" fillId="3" borderId="1" xfId="0" applyNumberFormat="1" applyFont="1" applyFill="1" applyBorder="1" applyAlignment="1">
      <alignment horizontal="center" vertical="center" textRotation="90" wrapText="1"/>
    </xf>
    <xf numFmtId="0" fontId="9" fillId="3" borderId="1" xfId="0" applyFont="1" applyFill="1" applyBorder="1" applyAlignment="1">
      <alignment horizontal="center" vertical="top" wrapText="1"/>
    </xf>
    <xf numFmtId="49" fontId="4" fillId="0" borderId="1" xfId="0" applyNumberFormat="1" applyFont="1" applyFill="1" applyBorder="1" applyAlignment="1">
      <alignment horizontal="left" vertical="top" wrapText="1"/>
    </xf>
    <xf numFmtId="0" fontId="4" fillId="0" borderId="1" xfId="0" applyFont="1" applyBorder="1" applyAlignment="1">
      <alignment horizontal="justify" vertical="top" wrapText="1"/>
    </xf>
    <xf numFmtId="49" fontId="4" fillId="0" borderId="1" xfId="0" applyNumberFormat="1" applyFont="1" applyFill="1" applyBorder="1" applyAlignment="1">
      <alignment horizontal="center" vertical="top" wrapText="1"/>
    </xf>
    <xf numFmtId="0" fontId="9" fillId="0" borderId="1" xfId="0" applyFont="1" applyBorder="1" applyAlignment="1">
      <alignment vertical="center" wrapText="1"/>
    </xf>
    <xf numFmtId="164" fontId="4" fillId="0" borderId="1" xfId="0" applyNumberFormat="1" applyFont="1" applyBorder="1" applyAlignment="1">
      <alignment horizontal="center" vertical="center" wrapText="1"/>
    </xf>
    <xf numFmtId="0" fontId="9" fillId="0" borderId="1" xfId="0" applyFont="1" applyFill="1" applyBorder="1" applyAlignment="1">
      <alignment vertical="center" wrapText="1"/>
    </xf>
    <xf numFmtId="0" fontId="4" fillId="0" borderId="1" xfId="0" applyFont="1" applyBorder="1" applyAlignment="1">
      <alignment vertical="center"/>
    </xf>
    <xf numFmtId="0" fontId="9" fillId="0" borderId="1" xfId="0" applyFont="1" applyBorder="1" applyAlignment="1">
      <alignment vertical="center"/>
    </xf>
    <xf numFmtId="0" fontId="4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164" fontId="4" fillId="0" borderId="1" xfId="0" applyNumberFormat="1" applyFont="1" applyFill="1" applyBorder="1" applyAlignment="1">
      <alignment horizontal="center" vertical="center" wrapText="1"/>
    </xf>
    <xf numFmtId="0" fontId="15" fillId="0" borderId="0" xfId="0" applyFont="1" applyAlignment="1">
      <alignment horizontal="center"/>
    </xf>
    <xf numFmtId="0" fontId="9" fillId="0" borderId="0" xfId="0" applyFont="1" applyAlignment="1">
      <alignment vertical="justify"/>
    </xf>
    <xf numFmtId="0" fontId="9" fillId="0" borderId="0" xfId="0" applyFont="1"/>
    <xf numFmtId="0" fontId="10" fillId="0" borderId="0" xfId="0" applyFont="1"/>
    <xf numFmtId="0" fontId="9" fillId="0" borderId="0" xfId="0" applyFont="1" applyAlignment="1">
      <alignment horizontal="left" vertical="justify"/>
    </xf>
    <xf numFmtId="49" fontId="9" fillId="2" borderId="6" xfId="0" applyNumberFormat="1" applyFont="1" applyFill="1" applyBorder="1" applyAlignment="1">
      <alignment vertical="top" wrapText="1"/>
    </xf>
    <xf numFmtId="49" fontId="4" fillId="0" borderId="7" xfId="0" applyNumberFormat="1" applyFont="1" applyFill="1" applyBorder="1" applyAlignment="1">
      <alignment horizontal="left" vertical="top" wrapText="1"/>
    </xf>
    <xf numFmtId="49" fontId="4" fillId="0" borderId="8" xfId="0" applyNumberFormat="1" applyFont="1" applyFill="1" applyBorder="1" applyAlignment="1">
      <alignment horizontal="left" vertical="top" wrapText="1"/>
    </xf>
    <xf numFmtId="0" fontId="4" fillId="0" borderId="1" xfId="0" applyFont="1" applyFill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 wrapText="1"/>
    </xf>
    <xf numFmtId="0" fontId="6" fillId="0" borderId="1" xfId="0" applyNumberFormat="1" applyFont="1" applyBorder="1" applyAlignment="1">
      <alignment horizontal="center" vertical="center" wrapText="1"/>
    </xf>
    <xf numFmtId="0" fontId="4" fillId="0" borderId="1" xfId="0" applyNumberFormat="1" applyFont="1" applyBorder="1" applyAlignment="1">
      <alignment horizontal="center" vertical="center" wrapText="1"/>
    </xf>
    <xf numFmtId="0" fontId="4" fillId="0" borderId="1" xfId="0" applyNumberFormat="1" applyFont="1" applyFill="1" applyBorder="1" applyAlignment="1">
      <alignment horizontal="center" vertical="center" wrapText="1"/>
    </xf>
    <xf numFmtId="164" fontId="4" fillId="3" borderId="1" xfId="0" applyNumberFormat="1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vertical="top" wrapText="1"/>
    </xf>
    <xf numFmtId="49" fontId="4" fillId="2" borderId="1" xfId="0" applyNumberFormat="1" applyFont="1" applyFill="1" applyBorder="1" applyAlignment="1">
      <alignment vertical="top" wrapText="1"/>
    </xf>
    <xf numFmtId="0" fontId="4" fillId="0" borderId="1" xfId="0" applyFont="1" applyBorder="1" applyAlignment="1">
      <alignment horizontal="left" vertical="center" wrapText="1"/>
    </xf>
    <xf numFmtId="164" fontId="4" fillId="0" borderId="1" xfId="0" applyNumberFormat="1" applyFont="1" applyBorder="1"/>
    <xf numFmtId="0" fontId="9" fillId="3" borderId="7" xfId="0" applyFont="1" applyFill="1" applyBorder="1" applyAlignment="1">
      <alignment horizontal="center" vertical="top" wrapText="1"/>
    </xf>
    <xf numFmtId="164" fontId="9" fillId="0" borderId="1" xfId="0" applyNumberFormat="1" applyFont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49" fontId="9" fillId="2" borderId="7" xfId="0" applyNumberFormat="1" applyFont="1" applyFill="1" applyBorder="1" applyAlignment="1">
      <alignment vertical="top" wrapText="1"/>
    </xf>
    <xf numFmtId="0" fontId="13" fillId="0" borderId="1" xfId="0" applyFont="1" applyBorder="1" applyAlignment="1">
      <alignment horizontal="left" vertical="justify"/>
    </xf>
    <xf numFmtId="0" fontId="13" fillId="0" borderId="1" xfId="0" applyFont="1" applyBorder="1" applyAlignment="1">
      <alignment vertical="justify"/>
    </xf>
    <xf numFmtId="0" fontId="14" fillId="0" borderId="1" xfId="0" applyFont="1" applyBorder="1"/>
    <xf numFmtId="0" fontId="5" fillId="0" borderId="0" xfId="0" applyFont="1" applyBorder="1"/>
    <xf numFmtId="0" fontId="4" fillId="2" borderId="1" xfId="0" applyFont="1" applyFill="1" applyBorder="1" applyAlignment="1">
      <alignment horizontal="center" vertical="top"/>
    </xf>
    <xf numFmtId="0" fontId="4" fillId="0" borderId="0" xfId="0" applyFont="1" applyAlignment="1">
      <alignment horizontal="left" vertical="justify"/>
    </xf>
    <xf numFmtId="0" fontId="4" fillId="0" borderId="0" xfId="0" applyFont="1" applyAlignment="1">
      <alignment horizontal="left" vertical="top"/>
    </xf>
    <xf numFmtId="164" fontId="9" fillId="6" borderId="1" xfId="0" applyNumberFormat="1" applyFont="1" applyFill="1" applyBorder="1" applyAlignment="1">
      <alignment horizontal="center" vertical="center"/>
    </xf>
    <xf numFmtId="0" fontId="4" fillId="0" borderId="1" xfId="0" applyFont="1" applyBorder="1" applyAlignment="1">
      <alignment horizontal="left" vertical="justify"/>
    </xf>
    <xf numFmtId="0" fontId="4" fillId="0" borderId="1" xfId="0" applyFont="1" applyBorder="1" applyAlignment="1">
      <alignment vertical="justify"/>
    </xf>
    <xf numFmtId="165" fontId="4" fillId="0" borderId="1" xfId="0" applyNumberFormat="1" applyFont="1" applyBorder="1" applyAlignment="1">
      <alignment vertical="center"/>
    </xf>
    <xf numFmtId="164" fontId="4" fillId="6" borderId="1" xfId="0" applyNumberFormat="1" applyFont="1" applyFill="1" applyBorder="1"/>
    <xf numFmtId="164" fontId="4" fillId="6" borderId="1" xfId="0" applyNumberFormat="1" applyFont="1" applyFill="1" applyBorder="1" applyAlignment="1">
      <alignment horizontal="center"/>
    </xf>
    <xf numFmtId="0" fontId="4" fillId="3" borderId="1" xfId="0" applyFont="1" applyFill="1" applyBorder="1" applyAlignment="1">
      <alignment horizontal="center" vertical="center" wrapText="1"/>
    </xf>
    <xf numFmtId="49" fontId="9" fillId="2" borderId="6" xfId="0" applyNumberFormat="1" applyFont="1" applyFill="1" applyBorder="1" applyAlignment="1">
      <alignment vertical="center" wrapText="1"/>
    </xf>
    <xf numFmtId="0" fontId="9" fillId="2" borderId="1" xfId="0" applyFont="1" applyFill="1" applyBorder="1" applyAlignment="1">
      <alignment horizontal="center" vertical="center" wrapText="1"/>
    </xf>
    <xf numFmtId="0" fontId="9" fillId="2" borderId="1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top" wrapText="1"/>
    </xf>
    <xf numFmtId="0" fontId="9" fillId="2" borderId="2" xfId="0" applyFont="1" applyFill="1" applyBorder="1" applyAlignment="1">
      <alignment horizontal="center" vertical="top" wrapText="1"/>
    </xf>
    <xf numFmtId="0" fontId="9" fillId="2" borderId="2" xfId="0" applyFont="1" applyFill="1" applyBorder="1" applyAlignment="1">
      <alignment horizontal="center" vertical="top"/>
    </xf>
    <xf numFmtId="0" fontId="9" fillId="3" borderId="1" xfId="0" applyFont="1" applyFill="1" applyBorder="1" applyAlignment="1">
      <alignment horizontal="center" vertical="center"/>
    </xf>
    <xf numFmtId="0" fontId="9" fillId="3" borderId="1" xfId="0" applyFont="1" applyFill="1" applyBorder="1" applyAlignment="1">
      <alignment horizontal="center" vertical="center" wrapText="1"/>
    </xf>
    <xf numFmtId="0" fontId="9" fillId="2" borderId="1" xfId="0" applyFont="1" applyFill="1" applyBorder="1" applyAlignment="1">
      <alignment horizontal="center" vertical="center"/>
    </xf>
    <xf numFmtId="0" fontId="1" fillId="0" borderId="0" xfId="0" applyFont="1" applyAlignment="1">
      <alignment horizontal="center"/>
    </xf>
    <xf numFmtId="164" fontId="4" fillId="0" borderId="1" xfId="0" applyNumberFormat="1" applyFont="1" applyBorder="1" applyAlignment="1">
      <alignment horizontal="center"/>
    </xf>
    <xf numFmtId="164" fontId="4" fillId="6" borderId="1" xfId="0" applyNumberFormat="1" applyFont="1" applyFill="1" applyBorder="1" applyAlignment="1">
      <alignment horizontal="center" vertical="center"/>
    </xf>
    <xf numFmtId="0" fontId="17" fillId="0" borderId="0" xfId="0" applyFont="1" applyBorder="1" applyAlignment="1">
      <alignment horizontal="center" vertical="top"/>
    </xf>
    <xf numFmtId="0" fontId="12" fillId="0" borderId="0" xfId="0" applyFont="1" applyBorder="1"/>
    <xf numFmtId="0" fontId="12" fillId="0" borderId="0" xfId="0" applyFont="1" applyBorder="1" applyAlignment="1">
      <alignment horizontal="center" vertical="top"/>
    </xf>
    <xf numFmtId="0" fontId="12" fillId="0" borderId="0" xfId="0" applyFont="1" applyAlignment="1">
      <alignment vertical="top"/>
    </xf>
    <xf numFmtId="0" fontId="12" fillId="0" borderId="0" xfId="0" applyFont="1" applyAlignment="1">
      <alignment vertical="justify"/>
    </xf>
    <xf numFmtId="0" fontId="12" fillId="0" borderId="0" xfId="0" applyFont="1"/>
    <xf numFmtId="0" fontId="1" fillId="0" borderId="0" xfId="0" applyFont="1"/>
    <xf numFmtId="0" fontId="11" fillId="0" borderId="0" xfId="0" applyFont="1" applyBorder="1" applyAlignment="1">
      <alignment horizontal="center" vertical="top"/>
    </xf>
    <xf numFmtId="0" fontId="20" fillId="0" borderId="0" xfId="0" applyFont="1" applyBorder="1" applyAlignment="1">
      <alignment horizontal="center" vertical="top"/>
    </xf>
    <xf numFmtId="0" fontId="20" fillId="0" borderId="0" xfId="0" applyFont="1"/>
    <xf numFmtId="0" fontId="2" fillId="0" borderId="0" xfId="0" applyFont="1" applyBorder="1" applyAlignment="1">
      <alignment horizontal="center" vertical="top"/>
    </xf>
    <xf numFmtId="0" fontId="22" fillId="0" borderId="0" xfId="0" applyFont="1" applyBorder="1" applyAlignment="1">
      <alignment horizontal="center" vertical="top"/>
    </xf>
    <xf numFmtId="0" fontId="1" fillId="0" borderId="0" xfId="0" applyFont="1" applyAlignment="1">
      <alignment vertical="justify"/>
    </xf>
    <xf numFmtId="0" fontId="22" fillId="0" borderId="0" xfId="0" applyFont="1"/>
    <xf numFmtId="0" fontId="4" fillId="0" borderId="1" xfId="0" applyNumberFormat="1" applyFont="1" applyFill="1" applyBorder="1" applyAlignment="1">
      <alignment vertical="center" wrapText="1"/>
    </xf>
    <xf numFmtId="0" fontId="4" fillId="0" borderId="1" xfId="0" applyNumberFormat="1" applyFont="1" applyFill="1" applyBorder="1" applyAlignment="1">
      <alignment horizontal="left" vertical="center" wrapText="1"/>
    </xf>
    <xf numFmtId="0" fontId="4" fillId="3" borderId="1" xfId="0" applyNumberFormat="1" applyFont="1" applyFill="1" applyBorder="1" applyAlignment="1">
      <alignment horizontal="justify" vertical="center" wrapText="1"/>
    </xf>
    <xf numFmtId="0" fontId="4" fillId="3" borderId="1" xfId="0" applyNumberFormat="1" applyFont="1" applyFill="1" applyBorder="1" applyAlignment="1">
      <alignment horizontal="left" vertical="center" wrapText="1"/>
    </xf>
    <xf numFmtId="0" fontId="4" fillId="3" borderId="1" xfId="0" applyNumberFormat="1" applyFont="1" applyFill="1" applyBorder="1" applyAlignment="1">
      <alignment horizontal="center" vertical="center" wrapText="1"/>
    </xf>
    <xf numFmtId="0" fontId="23" fillId="3" borderId="1" xfId="0" applyNumberFormat="1" applyFont="1" applyFill="1" applyBorder="1" applyAlignment="1">
      <alignment horizontal="left" vertical="center" wrapText="1"/>
    </xf>
    <xf numFmtId="49" fontId="23" fillId="3" borderId="1" xfId="0" applyNumberFormat="1" applyFont="1" applyFill="1" applyBorder="1" applyAlignment="1">
      <alignment horizontal="left" vertical="center" wrapText="1"/>
    </xf>
    <xf numFmtId="0" fontId="23" fillId="3" borderId="1" xfId="0" applyNumberFormat="1" applyFont="1" applyFill="1" applyBorder="1" applyAlignment="1">
      <alignment horizontal="center" vertical="center" wrapText="1"/>
    </xf>
    <xf numFmtId="0" fontId="23" fillId="0" borderId="1" xfId="0" applyFont="1" applyBorder="1" applyAlignment="1">
      <alignment horizontal="left" vertical="center" wrapText="1"/>
    </xf>
    <xf numFmtId="0" fontId="4" fillId="0" borderId="2" xfId="0" applyNumberFormat="1" applyFont="1" applyFill="1" applyBorder="1" applyAlignment="1">
      <alignment horizontal="center" vertical="center" wrapText="1"/>
    </xf>
    <xf numFmtId="0" fontId="4" fillId="0" borderId="10" xfId="0" applyNumberFormat="1" applyFont="1" applyFill="1" applyBorder="1" applyAlignment="1">
      <alignment horizontal="center" vertical="center" wrapText="1"/>
    </xf>
    <xf numFmtId="0" fontId="4" fillId="0" borderId="1" xfId="0" applyNumberFormat="1" applyFont="1" applyFill="1" applyBorder="1" applyAlignment="1">
      <alignment horizontal="justify" vertical="center" wrapText="1"/>
    </xf>
    <xf numFmtId="0" fontId="4" fillId="0" borderId="2" xfId="0" applyNumberFormat="1" applyFont="1" applyFill="1" applyBorder="1" applyAlignment="1">
      <alignment horizontal="left" vertical="center" wrapText="1"/>
    </xf>
    <xf numFmtId="0" fontId="23" fillId="0" borderId="1" xfId="0" applyNumberFormat="1" applyFont="1" applyFill="1" applyBorder="1" applyAlignment="1">
      <alignment horizontal="left" vertical="top" wrapText="1"/>
    </xf>
    <xf numFmtId="0" fontId="23" fillId="0" borderId="1" xfId="0" applyNumberFormat="1" applyFont="1" applyFill="1" applyBorder="1" applyAlignment="1">
      <alignment horizontal="left" vertical="center" wrapText="1"/>
    </xf>
    <xf numFmtId="49" fontId="23" fillId="0" borderId="1" xfId="0" applyNumberFormat="1" applyFont="1" applyFill="1" applyBorder="1" applyAlignment="1">
      <alignment horizontal="left" vertical="center" wrapText="1"/>
    </xf>
    <xf numFmtId="0" fontId="23" fillId="0" borderId="1" xfId="0" applyNumberFormat="1" applyFont="1" applyFill="1" applyBorder="1" applyAlignment="1">
      <alignment horizontal="center" vertical="center" wrapText="1"/>
    </xf>
    <xf numFmtId="164" fontId="23" fillId="0" borderId="1" xfId="0" applyNumberFormat="1" applyFont="1" applyFill="1" applyBorder="1" applyAlignment="1">
      <alignment horizontal="center" vertical="center" wrapText="1"/>
    </xf>
    <xf numFmtId="0" fontId="23" fillId="0" borderId="1" xfId="0" applyNumberFormat="1" applyFont="1" applyFill="1" applyBorder="1" applyAlignment="1">
      <alignment vertical="center" wrapText="1"/>
    </xf>
    <xf numFmtId="0" fontId="16" fillId="0" borderId="0" xfId="0" applyFont="1" applyAlignment="1">
      <alignment horizontal="center"/>
    </xf>
    <xf numFmtId="0" fontId="4" fillId="3" borderId="1" xfId="0" applyFont="1" applyFill="1" applyBorder="1" applyAlignment="1">
      <alignment horizontal="left" vertical="top" wrapText="1"/>
    </xf>
    <xf numFmtId="49" fontId="9" fillId="3" borderId="1" xfId="0" applyNumberFormat="1" applyFont="1" applyFill="1" applyBorder="1" applyAlignment="1">
      <alignment horizontal="center" vertical="center" wrapText="1"/>
    </xf>
    <xf numFmtId="49" fontId="9" fillId="3" borderId="1" xfId="0" applyNumberFormat="1" applyFont="1" applyFill="1" applyBorder="1" applyAlignment="1">
      <alignment horizontal="center" vertical="top" wrapText="1"/>
    </xf>
    <xf numFmtId="0" fontId="12" fillId="0" borderId="0" xfId="0" applyFont="1" applyBorder="1" applyAlignment="1">
      <alignment horizontal="center" vertical="top"/>
    </xf>
    <xf numFmtId="0" fontId="9" fillId="3" borderId="1" xfId="0" applyFont="1" applyFill="1" applyBorder="1" applyAlignment="1">
      <alignment horizontal="center" vertical="center"/>
    </xf>
    <xf numFmtId="0" fontId="9" fillId="3" borderId="1" xfId="0" applyFont="1" applyFill="1" applyBorder="1" applyAlignment="1">
      <alignment horizontal="center" vertical="center" wrapText="1"/>
    </xf>
    <xf numFmtId="0" fontId="4" fillId="3" borderId="7" xfId="0" applyFont="1" applyFill="1" applyBorder="1" applyAlignment="1">
      <alignment horizontal="left" vertical="top" wrapText="1"/>
    </xf>
    <xf numFmtId="49" fontId="9" fillId="2" borderId="9" xfId="0" applyNumberFormat="1" applyFont="1" applyFill="1" applyBorder="1" applyAlignment="1">
      <alignment horizontal="center" vertical="center" wrapText="1"/>
    </xf>
    <xf numFmtId="0" fontId="12" fillId="0" borderId="0" xfId="0" applyFont="1" applyFill="1" applyAlignment="1">
      <alignment horizontal="justify" vertical="top"/>
    </xf>
    <xf numFmtId="49" fontId="9" fillId="2" borderId="6" xfId="0" applyNumberFormat="1" applyFont="1" applyFill="1" applyBorder="1" applyAlignment="1">
      <alignment horizontal="center" vertical="top" wrapText="1"/>
    </xf>
    <xf numFmtId="0" fontId="9" fillId="2" borderId="1" xfId="0" applyFont="1" applyFill="1" applyBorder="1" applyAlignment="1">
      <alignment horizontal="center" vertical="top"/>
    </xf>
    <xf numFmtId="0" fontId="9" fillId="2" borderId="6" xfId="0" applyFont="1" applyFill="1" applyBorder="1" applyAlignment="1">
      <alignment horizontal="center" vertical="center"/>
    </xf>
    <xf numFmtId="49" fontId="9" fillId="2" borderId="6" xfId="0" applyNumberFormat="1" applyFont="1" applyFill="1" applyBorder="1" applyAlignment="1">
      <alignment horizontal="center" vertical="center" wrapText="1"/>
    </xf>
    <xf numFmtId="49" fontId="10" fillId="2" borderId="9" xfId="0" applyNumberFormat="1" applyFont="1" applyFill="1" applyBorder="1" applyAlignment="1">
      <alignment horizontal="center" vertical="center" wrapText="1"/>
    </xf>
    <xf numFmtId="0" fontId="9" fillId="2" borderId="1" xfId="0" applyFont="1" applyFill="1" applyBorder="1" applyAlignment="1">
      <alignment horizontal="center" vertical="center"/>
    </xf>
    <xf numFmtId="49" fontId="10" fillId="2" borderId="6" xfId="0" applyNumberFormat="1" applyFont="1" applyFill="1" applyBorder="1" applyAlignment="1">
      <alignment horizontal="center" vertical="center" wrapText="1"/>
    </xf>
    <xf numFmtId="0" fontId="19" fillId="0" borderId="0" xfId="0" applyFont="1" applyBorder="1" applyAlignment="1">
      <alignment horizontal="center" vertical="top"/>
    </xf>
    <xf numFmtId="0" fontId="11" fillId="0" borderId="0" xfId="0" applyFont="1" applyBorder="1" applyAlignment="1">
      <alignment horizontal="center" vertical="top"/>
    </xf>
    <xf numFmtId="0" fontId="1" fillId="0" borderId="0" xfId="0" applyFont="1" applyAlignment="1">
      <alignment horizontal="left" vertical="justify"/>
    </xf>
    <xf numFmtId="49" fontId="4" fillId="2" borderId="1" xfId="0" applyNumberFormat="1" applyFont="1" applyFill="1" applyBorder="1" applyAlignment="1">
      <alignment horizontal="center" vertical="center" wrapText="1"/>
    </xf>
    <xf numFmtId="0" fontId="1" fillId="0" borderId="0" xfId="0" applyFont="1" applyAlignment="1">
      <alignment horizontal="left" vertical="top"/>
    </xf>
    <xf numFmtId="0" fontId="4" fillId="2" borderId="1" xfId="0" applyFont="1" applyFill="1" applyBorder="1" applyAlignment="1">
      <alignment horizontal="center" vertical="center"/>
    </xf>
    <xf numFmtId="49" fontId="4" fillId="2" borderId="1" xfId="0" applyNumberFormat="1" applyFont="1" applyFill="1" applyBorder="1" applyAlignment="1">
      <alignment horizontal="center" vertical="top" wrapText="1"/>
    </xf>
    <xf numFmtId="49" fontId="6" fillId="2" borderId="1" xfId="0" applyNumberFormat="1" applyFont="1" applyFill="1" applyBorder="1" applyAlignment="1">
      <alignment horizontal="center" vertical="center" wrapText="1"/>
    </xf>
    <xf numFmtId="0" fontId="1" fillId="0" borderId="0" xfId="0" applyFont="1" applyAlignment="1">
      <alignment horizontal="left" vertical="top" wrapText="1"/>
    </xf>
    <xf numFmtId="0" fontId="21" fillId="0" borderId="0" xfId="0" applyFont="1" applyBorder="1" applyAlignment="1">
      <alignment horizontal="center" vertical="top"/>
    </xf>
    <xf numFmtId="0" fontId="2" fillId="0" borderId="0" xfId="0" applyFont="1" applyBorder="1" applyAlignment="1">
      <alignment horizontal="center" vertical="top"/>
    </xf>
    <xf numFmtId="0" fontId="4" fillId="2" borderId="1" xfId="0" applyFont="1" applyFill="1" applyBorder="1" applyAlignment="1">
      <alignment horizontal="center" vertical="top"/>
    </xf>
    <xf numFmtId="0" fontId="1" fillId="0" borderId="0" xfId="0" applyFont="1" applyFill="1" applyAlignment="1">
      <alignment horizontal="center" vertical="center"/>
    </xf>
    <xf numFmtId="49" fontId="9" fillId="2" borderId="8" xfId="0" applyNumberFormat="1" applyFont="1" applyFill="1" applyBorder="1" applyAlignment="1">
      <alignment horizontal="center" vertical="center" wrapText="1"/>
    </xf>
    <xf numFmtId="0" fontId="9" fillId="2" borderId="7" xfId="0" applyFont="1" applyFill="1" applyBorder="1" applyAlignment="1">
      <alignment horizontal="center" vertical="center"/>
    </xf>
    <xf numFmtId="49" fontId="9" fillId="2" borderId="7" xfId="0" applyNumberFormat="1" applyFont="1" applyFill="1" applyBorder="1" applyAlignment="1">
      <alignment horizontal="center" vertical="top" wrapText="1"/>
    </xf>
    <xf numFmtId="49" fontId="9" fillId="2" borderId="7" xfId="0" applyNumberFormat="1" applyFont="1" applyFill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3" fontId="8" fillId="0" borderId="4" xfId="0" applyNumberFormat="1" applyFont="1" applyBorder="1" applyAlignment="1">
      <alignment horizontal="center"/>
    </xf>
    <xf numFmtId="3" fontId="8" fillId="0" borderId="5" xfId="0" applyNumberFormat="1" applyFont="1" applyBorder="1" applyAlignment="1">
      <alignment horizontal="center"/>
    </xf>
    <xf numFmtId="3" fontId="8" fillId="0" borderId="3" xfId="0" applyNumberFormat="1" applyFont="1" applyBorder="1" applyAlignment="1">
      <alignment horizontal="center"/>
    </xf>
    <xf numFmtId="0" fontId="7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3" fontId="1" fillId="0" borderId="0" xfId="0" applyNumberFormat="1" applyFont="1" applyAlignment="1">
      <alignment horizontal="center"/>
    </xf>
    <xf numFmtId="0" fontId="1" fillId="0" borderId="0" xfId="0" applyFont="1" applyBorder="1" applyAlignment="1">
      <alignment horizontal="center"/>
    </xf>
    <xf numFmtId="0" fontId="16" fillId="0" borderId="0" xfId="0" applyFont="1" applyAlignment="1"/>
  </cellXfs>
  <cellStyles count="2">
    <cellStyle name="Normal" xfId="0" builtinId="0"/>
    <cellStyle name="Normal 2" xfId="1" xr:uid="{00000000-0005-0000-0000-000001000000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spc="100" baseline="0">
                <a:solidFill>
                  <a:schemeClr val="lt1">
                    <a:lumMod val="95000"/>
                  </a:schemeClr>
                </a:solidFill>
                <a:effectLst>
                  <a:outerShdw blurRad="50800" dist="38100" dir="5400000" algn="t" rotWithShape="0">
                    <a:prstClr val="black">
                      <a:alpha val="40000"/>
                    </a:prstClr>
                  </a:outerShdw>
                </a:effectLst>
                <a:latin typeface="+mn-lt"/>
                <a:ea typeface="+mn-ea"/>
                <a:cs typeface="+mn-cs"/>
              </a:defRPr>
            </a:pPr>
            <a:r>
              <a:rPr lang="en-US"/>
              <a:t>PRESUPUESTO POR PROGRAMA</a:t>
            </a:r>
          </a:p>
        </c:rich>
      </c:tx>
      <c:overlay val="0"/>
      <c:spPr>
        <a:noFill/>
        <a:ln>
          <a:noFill/>
        </a:ln>
        <a:effectLst/>
      </c:sp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pie3DChart>
        <c:varyColors val="1"/>
        <c:ser>
          <c:idx val="0"/>
          <c:order val="0"/>
          <c:tx>
            <c:strRef>
              <c:f>'PRESUPUESTO IDEAL 2021'!$D$14:$D$15</c:f>
              <c:strCache>
                <c:ptCount val="2"/>
                <c:pt idx="0">
                  <c:v>TOTAL</c:v>
                </c:pt>
                <c:pt idx="1">
                  <c:v>total (Q)</c:v>
                </c:pt>
              </c:strCache>
            </c:strRef>
          </c:tx>
          <c:dPt>
            <c:idx val="0"/>
            <c:bubble3D val="0"/>
            <c:spPr>
              <a:gradFill rotWithShape="1">
                <a:gsLst>
                  <a:gs pos="0">
                    <a:schemeClr val="accent1">
                      <a:shade val="51000"/>
                      <a:satMod val="130000"/>
                    </a:schemeClr>
                  </a:gs>
                  <a:gs pos="80000">
                    <a:schemeClr val="accent1">
                      <a:shade val="93000"/>
                      <a:satMod val="130000"/>
                    </a:schemeClr>
                  </a:gs>
                  <a:gs pos="100000">
                    <a:schemeClr val="accent1">
                      <a:shade val="94000"/>
                      <a:satMod val="135000"/>
                    </a:schemeClr>
                  </a:gs>
                </a:gsLst>
                <a:lin ang="16200000" scaled="0"/>
              </a:gradFill>
              <a:ln>
                <a:noFill/>
              </a:ln>
              <a:effectLst>
                <a:outerShdw blurRad="40000" dist="23000" dir="5400000" rotWithShape="0">
                  <a:srgbClr val="000000">
                    <a:alpha val="35000"/>
                  </a:srgbClr>
                </a:outerShdw>
              </a:effectLst>
              <a:scene3d>
                <a:camera prst="orthographicFront">
                  <a:rot lat="0" lon="0" rev="0"/>
                </a:camera>
                <a:lightRig rig="threePt" dir="t">
                  <a:rot lat="0" lon="0" rev="1200000"/>
                </a:lightRig>
              </a:scene3d>
              <a:sp3d>
                <a:bevelT w="63500" h="25400"/>
              </a:sp3d>
            </c:spPr>
            <c:extLst>
              <c:ext xmlns:c16="http://schemas.microsoft.com/office/drawing/2014/chart" uri="{C3380CC4-5D6E-409C-BE32-E72D297353CC}">
                <c16:uniqueId val="{00000001-242F-4CA3-AB88-BD67570F77D4}"/>
              </c:ext>
            </c:extLst>
          </c:dPt>
          <c:dPt>
            <c:idx val="1"/>
            <c:bubble3D val="0"/>
            <c:spPr>
              <a:gradFill rotWithShape="1">
                <a:gsLst>
                  <a:gs pos="0">
                    <a:schemeClr val="accent2">
                      <a:shade val="51000"/>
                      <a:satMod val="130000"/>
                    </a:schemeClr>
                  </a:gs>
                  <a:gs pos="80000">
                    <a:schemeClr val="accent2">
                      <a:shade val="93000"/>
                      <a:satMod val="130000"/>
                    </a:schemeClr>
                  </a:gs>
                  <a:gs pos="100000">
                    <a:schemeClr val="accent2">
                      <a:shade val="94000"/>
                      <a:satMod val="135000"/>
                    </a:schemeClr>
                  </a:gs>
                </a:gsLst>
                <a:lin ang="16200000" scaled="0"/>
              </a:gradFill>
              <a:ln>
                <a:noFill/>
              </a:ln>
              <a:effectLst>
                <a:outerShdw blurRad="40000" dist="23000" dir="5400000" rotWithShape="0">
                  <a:srgbClr val="000000">
                    <a:alpha val="35000"/>
                  </a:srgbClr>
                </a:outerShdw>
              </a:effectLst>
              <a:scene3d>
                <a:camera prst="orthographicFront">
                  <a:rot lat="0" lon="0" rev="0"/>
                </a:camera>
                <a:lightRig rig="threePt" dir="t">
                  <a:rot lat="0" lon="0" rev="1200000"/>
                </a:lightRig>
              </a:scene3d>
              <a:sp3d>
                <a:bevelT w="63500" h="25400"/>
              </a:sp3d>
            </c:spPr>
            <c:extLst>
              <c:ext xmlns:c16="http://schemas.microsoft.com/office/drawing/2014/chart" uri="{C3380CC4-5D6E-409C-BE32-E72D297353CC}">
                <c16:uniqueId val="{00000003-242F-4CA3-AB88-BD67570F77D4}"/>
              </c:ext>
            </c:extLst>
          </c:dPt>
          <c:dPt>
            <c:idx val="2"/>
            <c:bubble3D val="0"/>
            <c:spPr>
              <a:gradFill rotWithShape="1">
                <a:gsLst>
                  <a:gs pos="0">
                    <a:schemeClr val="accent3">
                      <a:shade val="51000"/>
                      <a:satMod val="130000"/>
                    </a:schemeClr>
                  </a:gs>
                  <a:gs pos="80000">
                    <a:schemeClr val="accent3">
                      <a:shade val="93000"/>
                      <a:satMod val="130000"/>
                    </a:schemeClr>
                  </a:gs>
                  <a:gs pos="100000">
                    <a:schemeClr val="accent3">
                      <a:shade val="94000"/>
                      <a:satMod val="135000"/>
                    </a:schemeClr>
                  </a:gs>
                </a:gsLst>
                <a:lin ang="16200000" scaled="0"/>
              </a:gradFill>
              <a:ln>
                <a:noFill/>
              </a:ln>
              <a:effectLst>
                <a:outerShdw blurRad="40000" dist="23000" dir="5400000" rotWithShape="0">
                  <a:srgbClr val="000000">
                    <a:alpha val="35000"/>
                  </a:srgbClr>
                </a:outerShdw>
              </a:effectLst>
              <a:scene3d>
                <a:camera prst="orthographicFront">
                  <a:rot lat="0" lon="0" rev="0"/>
                </a:camera>
                <a:lightRig rig="threePt" dir="t">
                  <a:rot lat="0" lon="0" rev="1200000"/>
                </a:lightRig>
              </a:scene3d>
              <a:sp3d>
                <a:bevelT w="63500" h="25400"/>
              </a:sp3d>
            </c:spPr>
            <c:extLst>
              <c:ext xmlns:c16="http://schemas.microsoft.com/office/drawing/2014/chart" uri="{C3380CC4-5D6E-409C-BE32-E72D297353CC}">
                <c16:uniqueId val="{00000005-242F-4CA3-AB88-BD67570F77D4}"/>
              </c:ext>
            </c:extLst>
          </c:dPt>
          <c:dPt>
            <c:idx val="3"/>
            <c:bubble3D val="0"/>
            <c:spPr>
              <a:gradFill rotWithShape="1">
                <a:gsLst>
                  <a:gs pos="0">
                    <a:schemeClr val="accent4">
                      <a:shade val="51000"/>
                      <a:satMod val="130000"/>
                    </a:schemeClr>
                  </a:gs>
                  <a:gs pos="80000">
                    <a:schemeClr val="accent4">
                      <a:shade val="93000"/>
                      <a:satMod val="130000"/>
                    </a:schemeClr>
                  </a:gs>
                  <a:gs pos="100000">
                    <a:schemeClr val="accent4">
                      <a:shade val="94000"/>
                      <a:satMod val="135000"/>
                    </a:schemeClr>
                  </a:gs>
                </a:gsLst>
                <a:lin ang="16200000" scaled="0"/>
              </a:gradFill>
              <a:ln>
                <a:noFill/>
              </a:ln>
              <a:effectLst>
                <a:outerShdw blurRad="40000" dist="23000" dir="5400000" rotWithShape="0">
                  <a:srgbClr val="000000">
                    <a:alpha val="35000"/>
                  </a:srgbClr>
                </a:outerShdw>
              </a:effectLst>
              <a:scene3d>
                <a:camera prst="orthographicFront">
                  <a:rot lat="0" lon="0" rev="0"/>
                </a:camera>
                <a:lightRig rig="threePt" dir="t">
                  <a:rot lat="0" lon="0" rev="1200000"/>
                </a:lightRig>
              </a:scene3d>
              <a:sp3d>
                <a:bevelT w="63500" h="25400"/>
              </a:sp3d>
            </c:spPr>
            <c:extLst>
              <c:ext xmlns:c16="http://schemas.microsoft.com/office/drawing/2014/chart" uri="{C3380CC4-5D6E-409C-BE32-E72D297353CC}">
                <c16:uniqueId val="{00000007-242F-4CA3-AB88-BD67570F77D4}"/>
              </c:ext>
            </c:extLst>
          </c:dPt>
          <c:dPt>
            <c:idx val="4"/>
            <c:bubble3D val="0"/>
            <c:spPr>
              <a:gradFill rotWithShape="1">
                <a:gsLst>
                  <a:gs pos="0">
                    <a:schemeClr val="accent5">
                      <a:shade val="51000"/>
                      <a:satMod val="130000"/>
                    </a:schemeClr>
                  </a:gs>
                  <a:gs pos="80000">
                    <a:schemeClr val="accent5">
                      <a:shade val="93000"/>
                      <a:satMod val="130000"/>
                    </a:schemeClr>
                  </a:gs>
                  <a:gs pos="100000">
                    <a:schemeClr val="accent5">
                      <a:shade val="94000"/>
                      <a:satMod val="135000"/>
                    </a:schemeClr>
                  </a:gs>
                </a:gsLst>
                <a:lin ang="16200000" scaled="0"/>
              </a:gradFill>
              <a:ln>
                <a:noFill/>
              </a:ln>
              <a:effectLst>
                <a:outerShdw blurRad="40000" dist="23000" dir="5400000" rotWithShape="0">
                  <a:srgbClr val="000000">
                    <a:alpha val="35000"/>
                  </a:srgbClr>
                </a:outerShdw>
              </a:effectLst>
              <a:scene3d>
                <a:camera prst="orthographicFront">
                  <a:rot lat="0" lon="0" rev="0"/>
                </a:camera>
                <a:lightRig rig="threePt" dir="t">
                  <a:rot lat="0" lon="0" rev="1200000"/>
                </a:lightRig>
              </a:scene3d>
              <a:sp3d>
                <a:bevelT w="63500" h="25400"/>
              </a:sp3d>
            </c:spPr>
            <c:extLst>
              <c:ext xmlns:c16="http://schemas.microsoft.com/office/drawing/2014/chart" uri="{C3380CC4-5D6E-409C-BE32-E72D297353CC}">
                <c16:uniqueId val="{00000009-242F-4CA3-AB88-BD67570F77D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lt1">
                        <a:lumMod val="8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GT"/>
              </a:p>
            </c:tx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leaderLines>
              <c:spPr>
                <a:ln w="9525">
                  <a:solidFill>
                    <a:schemeClr val="lt1">
                      <a:lumMod val="95000"/>
                      <a:alpha val="54000"/>
                    </a:schemeClr>
                  </a:solidFill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'PRESUPUESTO IDEAL 2021'!$C$16:$C$20</c:f>
              <c:strCache>
                <c:ptCount val="5"/>
                <c:pt idx="0">
                  <c:v>Protección y Control</c:v>
                </c:pt>
                <c:pt idx="1">
                  <c:v>Investigación y Monitoreo</c:v>
                </c:pt>
                <c:pt idx="2">
                  <c:v>Conservación de RRNN</c:v>
                </c:pt>
                <c:pt idx="3">
                  <c:v>Ordenamiento Territorial</c:v>
                </c:pt>
                <c:pt idx="4">
                  <c:v>Uso Público</c:v>
                </c:pt>
              </c:strCache>
            </c:strRef>
          </c:cat>
          <c:val>
            <c:numRef>
              <c:f>'PRESUPUESTO IDEAL 2021'!$D$16:$D$20</c:f>
              <c:numCache>
                <c:formatCode>_("Q"* #,##0.00_);_("Q"* \(#,##0.00\);_("Q"* "-"??_);_(@_)</c:formatCode>
                <c:ptCount val="5"/>
                <c:pt idx="0">
                  <c:v>25650</c:v>
                </c:pt>
                <c:pt idx="1">
                  <c:v>13900</c:v>
                </c:pt>
                <c:pt idx="2">
                  <c:v>10700</c:v>
                </c:pt>
                <c:pt idx="3">
                  <c:v>11000</c:v>
                </c:pt>
                <c:pt idx="4">
                  <c:v>100750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968-4667-9A1A-143BEFAB740D}"/>
            </c:ext>
          </c:extLst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lt1">
                  <a:lumMod val="85000"/>
                </a:schemeClr>
              </a:solidFill>
              <a:latin typeface="+mn-lt"/>
              <a:ea typeface="+mn-ea"/>
              <a:cs typeface="+mn-cs"/>
            </a:defRPr>
          </a:pPr>
          <a:endParaRPr lang="es-GT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gradFill flip="none" rotWithShape="1">
      <a:gsLst>
        <a:gs pos="0">
          <a:schemeClr val="dk1">
            <a:lumMod val="65000"/>
            <a:lumOff val="35000"/>
          </a:schemeClr>
        </a:gs>
        <a:gs pos="100000">
          <a:schemeClr val="dk1">
            <a:lumMod val="85000"/>
            <a:lumOff val="15000"/>
          </a:schemeClr>
        </a:gs>
      </a:gsLst>
      <a:path path="circle">
        <a:fillToRect l="50000" t="50000" r="50000" b="50000"/>
      </a:path>
      <a:tileRect/>
    </a:gradFill>
    <a:ln>
      <a:noFill/>
    </a:ln>
    <a:effectLst/>
  </c:spPr>
  <c:txPr>
    <a:bodyPr/>
    <a:lstStyle/>
    <a:p>
      <a:pPr>
        <a:defRPr/>
      </a:pPr>
      <a:endParaRPr lang="es-GT"/>
    </a:p>
  </c:txPr>
  <c:printSettings>
    <c:headerFooter/>
    <c:pageMargins b="0.75" l="0.7" r="0.7" t="0.75" header="0.3" footer="0.3"/>
    <c:pageSetup/>
  </c:printSettings>
</c:chartSpac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196686</xdr:colOff>
      <xdr:row>5</xdr:row>
      <xdr:rowOff>57483</xdr:rowOff>
    </xdr:from>
    <xdr:to>
      <xdr:col>5</xdr:col>
      <xdr:colOff>757786</xdr:colOff>
      <xdr:row>23</xdr:row>
      <xdr:rowOff>95250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7A9938F3-B07F-4AB4-88A9-8FC58FBE5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6686" y="1041733"/>
          <a:ext cx="4371100" cy="2895267"/>
        </a:xfrm>
        <a:prstGeom prst="rect">
          <a:avLst/>
        </a:prstGeom>
      </xdr:spPr>
    </xdr:pic>
    <xdr:clientData/>
  </xdr:twoCellAnchor>
  <xdr:twoCellAnchor editAs="oneCell">
    <xdr:from>
      <xdr:col>4</xdr:col>
      <xdr:colOff>555624</xdr:colOff>
      <xdr:row>17</xdr:row>
      <xdr:rowOff>47624</xdr:rowOff>
    </xdr:from>
    <xdr:to>
      <xdr:col>10</xdr:col>
      <xdr:colOff>0</xdr:colOff>
      <xdr:row>34</xdr:row>
      <xdr:rowOff>126999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6646747-6DE7-4BDC-BF0E-96FAD0AA8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603624" y="2936874"/>
          <a:ext cx="4238626" cy="277812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950120</xdr:colOff>
      <xdr:row>16</xdr:row>
      <xdr:rowOff>154780</xdr:rowOff>
    </xdr:from>
    <xdr:to>
      <xdr:col>9</xdr:col>
      <xdr:colOff>226219</xdr:colOff>
      <xdr:row>33</xdr:row>
      <xdr:rowOff>145256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D1BD8807-BB06-48E5-A0D0-54B171CB22E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X3"/>
  <sheetViews>
    <sheetView tabSelected="1" view="pageBreakPreview" zoomScale="60" zoomScaleNormal="100" zoomScalePageLayoutView="77" workbookViewId="0">
      <selection activeCell="R15" sqref="R15"/>
    </sheetView>
  </sheetViews>
  <sheetFormatPr baseColWidth="10" defaultRowHeight="12.75" x14ac:dyDescent="0.2"/>
  <cols>
    <col min="6" max="6" width="11.42578125" customWidth="1"/>
    <col min="8" max="8" width="11.42578125" customWidth="1"/>
    <col min="10" max="10" width="14.85546875" customWidth="1"/>
    <col min="11" max="14" width="11.42578125" hidden="1" customWidth="1"/>
  </cols>
  <sheetData>
    <row r="1" spans="1:24" ht="18" x14ac:dyDescent="0.25">
      <c r="A1" s="125" t="s">
        <v>77</v>
      </c>
      <c r="B1" s="125"/>
      <c r="C1" s="125"/>
      <c r="D1" s="125"/>
      <c r="E1" s="125"/>
      <c r="F1" s="125"/>
      <c r="G1" s="125"/>
      <c r="H1" s="125"/>
      <c r="I1" s="125"/>
      <c r="J1" s="125"/>
      <c r="K1" s="125"/>
      <c r="L1" s="125"/>
      <c r="M1" s="125"/>
      <c r="N1" s="125"/>
    </row>
    <row r="2" spans="1:24" ht="18" x14ac:dyDescent="0.25">
      <c r="A2" s="125" t="s">
        <v>140</v>
      </c>
      <c r="B2" s="125"/>
      <c r="C2" s="125"/>
      <c r="D2" s="125"/>
      <c r="E2" s="125"/>
      <c r="F2" s="125"/>
      <c r="G2" s="125"/>
      <c r="H2" s="125"/>
      <c r="I2" s="125"/>
      <c r="J2" s="125"/>
      <c r="K2" s="125"/>
      <c r="L2" s="125"/>
      <c r="M2" s="125"/>
      <c r="N2" s="125"/>
    </row>
    <row r="3" spans="1:24" ht="18" x14ac:dyDescent="0.25">
      <c r="A3" s="125" t="s">
        <v>154</v>
      </c>
      <c r="B3" s="125"/>
      <c r="C3" s="125"/>
      <c r="D3" s="125"/>
      <c r="E3" s="125"/>
      <c r="F3" s="125"/>
      <c r="G3" s="125"/>
      <c r="H3" s="125"/>
      <c r="I3" s="125"/>
      <c r="J3" s="125"/>
      <c r="K3" s="125"/>
      <c r="L3" s="125"/>
      <c r="M3" s="125"/>
      <c r="N3" s="125"/>
      <c r="O3" s="167"/>
      <c r="P3" s="167"/>
      <c r="Q3" s="167"/>
      <c r="R3" s="167"/>
      <c r="S3" s="167"/>
      <c r="T3" s="167"/>
      <c r="U3" s="167"/>
      <c r="V3" s="167"/>
      <c r="W3" s="167"/>
      <c r="X3" s="167"/>
    </row>
  </sheetData>
  <mergeCells count="3">
    <mergeCell ref="A1:N1"/>
    <mergeCell ref="A2:N2"/>
    <mergeCell ref="A3:N3"/>
  </mergeCells>
  <pageMargins left="0.75980392156862742" right="0.58823529411764708" top="0.75" bottom="0.63541666666666663" header="0.3" footer="0.3"/>
  <pageSetup orientation="landscape" horizontalDpi="4294967293" verticalDpi="4294967293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C35"/>
  <sheetViews>
    <sheetView showGridLines="0" view="pageBreakPreview" topLeftCell="A16" zoomScale="84" zoomScaleNormal="85" zoomScaleSheetLayoutView="84" zoomScalePageLayoutView="85" workbookViewId="0">
      <selection activeCell="V17" sqref="V17"/>
    </sheetView>
  </sheetViews>
  <sheetFormatPr baseColWidth="10" defaultColWidth="11.42578125" defaultRowHeight="12.75" x14ac:dyDescent="0.2"/>
  <cols>
    <col min="1" max="1" width="5.28515625" style="9" customWidth="1"/>
    <col min="2" max="2" width="17.140625" style="9" customWidth="1"/>
    <col min="3" max="3" width="12.5703125" style="9" customWidth="1"/>
    <col min="4" max="4" width="18.28515625" style="9" customWidth="1"/>
    <col min="5" max="16" width="2" style="9" customWidth="1"/>
    <col min="17" max="17" width="14.5703125" style="9" customWidth="1"/>
    <col min="18" max="19" width="11.42578125" style="9" customWidth="1"/>
    <col min="20" max="20" width="11.7109375" style="9" customWidth="1"/>
    <col min="21" max="21" width="11.42578125" style="10" customWidth="1"/>
    <col min="22" max="22" width="10.85546875" style="9" customWidth="1"/>
    <col min="23" max="23" width="11.140625" style="9" customWidth="1"/>
    <col min="24" max="24" width="10.42578125" style="9" customWidth="1"/>
    <col min="25" max="25" width="11.140625" style="9" customWidth="1"/>
    <col min="26" max="26" width="7.5703125" style="9" customWidth="1"/>
    <col min="27" max="27" width="13.7109375" style="9" customWidth="1"/>
    <col min="28" max="16384" width="11.42578125" style="9"/>
  </cols>
  <sheetData>
    <row r="1" spans="1:29" s="11" customFormat="1" ht="15.75" x14ac:dyDescent="0.25">
      <c r="A1" s="129" t="s">
        <v>14</v>
      </c>
      <c r="B1" s="129"/>
      <c r="C1" s="129"/>
      <c r="D1" s="129"/>
      <c r="E1" s="129"/>
      <c r="F1" s="129"/>
      <c r="G1" s="129"/>
      <c r="H1" s="129"/>
      <c r="I1" s="129"/>
      <c r="J1" s="129"/>
      <c r="K1" s="129"/>
      <c r="L1" s="129"/>
      <c r="M1" s="129"/>
      <c r="N1" s="129"/>
      <c r="O1" s="129"/>
      <c r="P1" s="129"/>
      <c r="Q1" s="129"/>
      <c r="R1" s="129"/>
      <c r="S1" s="129"/>
      <c r="T1" s="129"/>
      <c r="U1" s="129"/>
      <c r="V1" s="129"/>
      <c r="W1" s="129"/>
      <c r="X1" s="129"/>
      <c r="Y1" s="129"/>
      <c r="Z1" s="129"/>
      <c r="AA1" s="129"/>
    </row>
    <row r="2" spans="1:29" s="11" customFormat="1" ht="15.75" x14ac:dyDescent="0.25">
      <c r="A2" s="129" t="s">
        <v>140</v>
      </c>
      <c r="B2" s="129"/>
      <c r="C2" s="129"/>
      <c r="D2" s="129"/>
      <c r="E2" s="129"/>
      <c r="F2" s="129"/>
      <c r="G2" s="129"/>
      <c r="H2" s="129"/>
      <c r="I2" s="129"/>
      <c r="J2" s="129"/>
      <c r="K2" s="129"/>
      <c r="L2" s="129"/>
      <c r="M2" s="129"/>
      <c r="N2" s="129"/>
      <c r="O2" s="129"/>
      <c r="P2" s="129"/>
      <c r="Q2" s="129"/>
      <c r="R2" s="129"/>
      <c r="S2" s="129"/>
      <c r="T2" s="129"/>
      <c r="U2" s="129"/>
      <c r="V2" s="129"/>
      <c r="W2" s="129"/>
      <c r="X2" s="129"/>
      <c r="Y2" s="129"/>
      <c r="Z2" s="129"/>
      <c r="AA2" s="129"/>
    </row>
    <row r="3" spans="1:29" s="11" customFormat="1" ht="15.75" customHeight="1" x14ac:dyDescent="0.25">
      <c r="A3" s="129" t="s">
        <v>141</v>
      </c>
      <c r="B3" s="129"/>
      <c r="C3" s="129"/>
      <c r="D3" s="129"/>
      <c r="E3" s="129"/>
      <c r="F3" s="129"/>
      <c r="G3" s="129"/>
      <c r="H3" s="129"/>
      <c r="I3" s="129"/>
      <c r="J3" s="129"/>
      <c r="K3" s="129"/>
      <c r="L3" s="129"/>
      <c r="M3" s="129"/>
      <c r="N3" s="129"/>
      <c r="O3" s="129"/>
      <c r="P3" s="129"/>
      <c r="Q3" s="129"/>
      <c r="R3" s="129"/>
      <c r="S3" s="129"/>
      <c r="T3" s="129"/>
      <c r="U3" s="129"/>
      <c r="V3" s="129"/>
      <c r="W3" s="129"/>
      <c r="X3" s="129"/>
      <c r="Y3" s="129"/>
      <c r="Z3" s="129"/>
      <c r="AA3" s="129"/>
    </row>
    <row r="4" spans="1:29" s="11" customFormat="1" ht="6.75" customHeight="1" x14ac:dyDescent="0.25">
      <c r="A4" s="92"/>
      <c r="B4" s="92"/>
      <c r="C4" s="92"/>
      <c r="D4" s="92"/>
      <c r="E4" s="92"/>
      <c r="F4" s="92"/>
      <c r="G4" s="92"/>
      <c r="H4" s="92"/>
      <c r="I4" s="92"/>
      <c r="J4" s="92"/>
      <c r="K4" s="92"/>
      <c r="L4" s="92"/>
      <c r="M4" s="92"/>
      <c r="N4" s="92"/>
      <c r="O4" s="92"/>
      <c r="P4" s="92"/>
      <c r="Q4" s="92"/>
      <c r="R4" s="92"/>
      <c r="S4" s="92"/>
      <c r="T4" s="92"/>
      <c r="U4" s="92"/>
      <c r="V4" s="92"/>
      <c r="W4" s="92"/>
      <c r="X4" s="92"/>
      <c r="Y4" s="92"/>
      <c r="Z4" s="92"/>
      <c r="AA4" s="92"/>
    </row>
    <row r="5" spans="1:29" x14ac:dyDescent="0.2">
      <c r="A5" s="93" t="s">
        <v>58</v>
      </c>
      <c r="B5" s="93"/>
      <c r="C5" s="93"/>
      <c r="D5" s="93"/>
      <c r="E5" s="93"/>
      <c r="F5" s="93"/>
      <c r="G5" s="93"/>
      <c r="H5" s="93"/>
      <c r="I5" s="93"/>
      <c r="J5" s="93"/>
      <c r="K5" s="93"/>
      <c r="L5" s="93"/>
      <c r="M5" s="93"/>
      <c r="N5" s="93"/>
      <c r="O5" s="93"/>
      <c r="P5" s="93"/>
      <c r="Q5" s="93"/>
      <c r="R5" s="93"/>
      <c r="S5" s="93"/>
      <c r="T5" s="93"/>
      <c r="U5" s="93"/>
      <c r="V5" s="93"/>
      <c r="W5" s="93"/>
      <c r="X5" s="93"/>
      <c r="Y5" s="93"/>
      <c r="Z5" s="93"/>
      <c r="AA5" s="93"/>
    </row>
    <row r="6" spans="1:29" x14ac:dyDescent="0.2">
      <c r="A6" s="93" t="s">
        <v>59</v>
      </c>
      <c r="B6" s="93"/>
      <c r="C6" s="93"/>
      <c r="D6" s="93"/>
      <c r="E6" s="93"/>
      <c r="F6" s="93"/>
      <c r="G6" s="93"/>
      <c r="H6" s="93"/>
      <c r="I6" s="93"/>
      <c r="J6" s="93"/>
      <c r="K6" s="93"/>
      <c r="L6" s="93"/>
      <c r="M6" s="93"/>
      <c r="N6" s="93"/>
      <c r="O6" s="93"/>
      <c r="P6" s="93"/>
      <c r="Q6" s="93"/>
      <c r="R6" s="93"/>
      <c r="S6" s="93"/>
      <c r="T6" s="93"/>
      <c r="U6" s="93"/>
      <c r="V6" s="93"/>
      <c r="W6" s="93"/>
      <c r="X6" s="93"/>
      <c r="Y6" s="93"/>
      <c r="Z6" s="93"/>
      <c r="AA6" s="93"/>
    </row>
    <row r="7" spans="1:29" x14ac:dyDescent="0.2">
      <c r="A7" s="93" t="s">
        <v>80</v>
      </c>
      <c r="B7" s="93"/>
      <c r="C7" s="93"/>
      <c r="D7" s="93"/>
      <c r="E7" s="93"/>
      <c r="F7" s="93"/>
      <c r="G7" s="93"/>
      <c r="H7" s="93"/>
      <c r="I7" s="93"/>
      <c r="J7" s="93"/>
      <c r="K7" s="93"/>
      <c r="L7" s="93"/>
      <c r="M7" s="93"/>
      <c r="N7" s="93"/>
      <c r="O7" s="93"/>
      <c r="P7" s="93"/>
      <c r="Q7" s="93"/>
      <c r="R7" s="93"/>
      <c r="S7" s="93"/>
      <c r="T7" s="93"/>
      <c r="U7" s="93"/>
      <c r="V7" s="93"/>
      <c r="W7" s="93"/>
      <c r="X7" s="93"/>
      <c r="Y7" s="93"/>
      <c r="Z7" s="93"/>
      <c r="AA7" s="93"/>
    </row>
    <row r="8" spans="1:29" x14ac:dyDescent="0.2">
      <c r="A8" s="93" t="s">
        <v>149</v>
      </c>
      <c r="B8" s="93"/>
      <c r="C8" s="93"/>
      <c r="D8" s="93"/>
      <c r="E8" s="93"/>
      <c r="F8" s="93"/>
      <c r="G8" s="93"/>
      <c r="H8" s="93"/>
      <c r="I8" s="93"/>
      <c r="J8" s="93"/>
      <c r="K8" s="93"/>
      <c r="L8" s="93"/>
      <c r="M8" s="93"/>
      <c r="N8" s="93"/>
      <c r="O8" s="93"/>
      <c r="P8" s="93"/>
      <c r="Q8" s="93"/>
      <c r="R8" s="93"/>
      <c r="S8" s="93"/>
      <c r="T8" s="93"/>
      <c r="U8" s="93"/>
      <c r="V8" s="93"/>
      <c r="W8" s="93"/>
      <c r="X8" s="93"/>
      <c r="Y8" s="93"/>
      <c r="Z8" s="93"/>
      <c r="AA8" s="93"/>
    </row>
    <row r="9" spans="1:29" ht="7.5" customHeight="1" x14ac:dyDescent="0.2">
      <c r="U9" s="9"/>
    </row>
    <row r="10" spans="1:29" s="12" customFormat="1" ht="18" customHeight="1" x14ac:dyDescent="0.2">
      <c r="A10" s="131" t="s">
        <v>13</v>
      </c>
      <c r="B10" s="127" t="s">
        <v>78</v>
      </c>
      <c r="C10" s="127" t="s">
        <v>22</v>
      </c>
      <c r="D10" s="130" t="s">
        <v>0</v>
      </c>
      <c r="E10" s="128" t="s">
        <v>15</v>
      </c>
      <c r="F10" s="128"/>
      <c r="G10" s="128"/>
      <c r="H10" s="128"/>
      <c r="I10" s="128"/>
      <c r="J10" s="128"/>
      <c r="K10" s="128"/>
      <c r="L10" s="128"/>
      <c r="M10" s="128"/>
      <c r="N10" s="128"/>
      <c r="O10" s="128"/>
      <c r="P10" s="128"/>
      <c r="Q10" s="127" t="s">
        <v>10</v>
      </c>
      <c r="R10" s="127" t="s">
        <v>39</v>
      </c>
      <c r="S10" s="130" t="s">
        <v>11</v>
      </c>
      <c r="T10" s="130"/>
      <c r="U10" s="130"/>
      <c r="V10" s="130"/>
      <c r="W10" s="130"/>
      <c r="X10" s="130"/>
      <c r="Y10" s="130"/>
      <c r="Z10" s="130"/>
      <c r="AA10" s="130"/>
    </row>
    <row r="11" spans="1:29" ht="60.75" customHeight="1" x14ac:dyDescent="0.2">
      <c r="A11" s="131"/>
      <c r="B11" s="127"/>
      <c r="C11" s="127"/>
      <c r="D11" s="130"/>
      <c r="E11" s="30" t="s">
        <v>65</v>
      </c>
      <c r="F11" s="30" t="s">
        <v>66</v>
      </c>
      <c r="G11" s="30" t="s">
        <v>67</v>
      </c>
      <c r="H11" s="30" t="s">
        <v>68</v>
      </c>
      <c r="I11" s="30" t="s">
        <v>69</v>
      </c>
      <c r="J11" s="30" t="s">
        <v>70</v>
      </c>
      <c r="K11" s="30" t="s">
        <v>71</v>
      </c>
      <c r="L11" s="30" t="s">
        <v>72</v>
      </c>
      <c r="M11" s="30" t="s">
        <v>73</v>
      </c>
      <c r="N11" s="30" t="s">
        <v>74</v>
      </c>
      <c r="O11" s="30" t="s">
        <v>75</v>
      </c>
      <c r="P11" s="30" t="s">
        <v>76</v>
      </c>
      <c r="Q11" s="127"/>
      <c r="R11" s="127"/>
      <c r="S11" s="87" t="s">
        <v>33</v>
      </c>
      <c r="T11" s="86" t="s">
        <v>16</v>
      </c>
      <c r="U11" s="87" t="s">
        <v>23</v>
      </c>
      <c r="V11" s="87" t="s">
        <v>16</v>
      </c>
      <c r="W11" s="87" t="s">
        <v>23</v>
      </c>
      <c r="X11" s="87" t="s">
        <v>16</v>
      </c>
      <c r="Y11" s="87" t="s">
        <v>23</v>
      </c>
      <c r="Z11" s="87" t="s">
        <v>16</v>
      </c>
      <c r="AA11" s="86" t="s">
        <v>12</v>
      </c>
      <c r="AC11" s="13"/>
    </row>
    <row r="12" spans="1:29" ht="27.75" customHeight="1" x14ac:dyDescent="0.2">
      <c r="A12" s="31">
        <v>1</v>
      </c>
      <c r="B12" s="126" t="s">
        <v>44</v>
      </c>
      <c r="C12" s="126"/>
      <c r="D12" s="126"/>
      <c r="E12" s="32"/>
      <c r="F12" s="32"/>
      <c r="G12" s="32"/>
      <c r="H12" s="32"/>
      <c r="I12" s="32"/>
      <c r="J12" s="32"/>
      <c r="K12" s="32"/>
      <c r="L12" s="32"/>
      <c r="M12" s="32"/>
      <c r="N12" s="32"/>
      <c r="O12" s="32"/>
      <c r="P12" s="32"/>
      <c r="Q12" s="33"/>
      <c r="R12" s="34"/>
      <c r="S12" s="64"/>
      <c r="T12" s="64"/>
      <c r="U12" s="64"/>
      <c r="V12" s="64"/>
      <c r="W12" s="64"/>
      <c r="X12" s="64"/>
      <c r="Y12" s="64"/>
      <c r="Z12" s="64"/>
      <c r="AA12" s="64"/>
    </row>
    <row r="13" spans="1:29" ht="133.9" customHeight="1" x14ac:dyDescent="0.2">
      <c r="A13" s="35" t="s">
        <v>27</v>
      </c>
      <c r="B13" s="106" t="s">
        <v>142</v>
      </c>
      <c r="C13" s="107" t="s">
        <v>24</v>
      </c>
      <c r="D13" s="107" t="s">
        <v>143</v>
      </c>
      <c r="E13" s="56"/>
      <c r="F13" s="56"/>
      <c r="G13" s="56" t="s">
        <v>84</v>
      </c>
      <c r="H13" s="56" t="s">
        <v>84</v>
      </c>
      <c r="I13" s="56" t="s">
        <v>84</v>
      </c>
      <c r="J13" s="56"/>
      <c r="K13" s="56"/>
      <c r="L13" s="56"/>
      <c r="M13" s="56"/>
      <c r="N13" s="56"/>
      <c r="O13" s="56"/>
      <c r="P13" s="56"/>
      <c r="Q13" s="110" t="s">
        <v>88</v>
      </c>
      <c r="R13" s="110" t="s">
        <v>92</v>
      </c>
      <c r="S13" s="55" t="s">
        <v>106</v>
      </c>
      <c r="T13" s="36">
        <v>5500</v>
      </c>
      <c r="U13" s="55" t="s">
        <v>139</v>
      </c>
      <c r="V13" s="36">
        <v>2700</v>
      </c>
      <c r="W13" s="55" t="s">
        <v>45</v>
      </c>
      <c r="X13" s="36">
        <v>0</v>
      </c>
      <c r="Y13" s="55" t="s">
        <v>45</v>
      </c>
      <c r="Z13" s="36">
        <v>0</v>
      </c>
      <c r="AA13" s="57">
        <f>+Z13+X13+V13+T13</f>
        <v>8200</v>
      </c>
    </row>
    <row r="14" spans="1:29" ht="111.6" customHeight="1" x14ac:dyDescent="0.2">
      <c r="A14" s="37">
        <v>1.2</v>
      </c>
      <c r="B14" s="106" t="s">
        <v>82</v>
      </c>
      <c r="C14" s="107" t="s">
        <v>24</v>
      </c>
      <c r="D14" s="107" t="s">
        <v>81</v>
      </c>
      <c r="E14" s="107"/>
      <c r="F14" s="107" t="s">
        <v>84</v>
      </c>
      <c r="G14" s="107"/>
      <c r="H14" s="107"/>
      <c r="I14" s="107"/>
      <c r="J14" s="107" t="s">
        <v>84</v>
      </c>
      <c r="K14" s="107"/>
      <c r="L14" s="107"/>
      <c r="M14" s="107"/>
      <c r="N14" s="107"/>
      <c r="O14" s="107"/>
      <c r="P14" s="107"/>
      <c r="Q14" s="110" t="s">
        <v>89</v>
      </c>
      <c r="R14" s="110" t="s">
        <v>93</v>
      </c>
      <c r="S14" s="55" t="s">
        <v>120</v>
      </c>
      <c r="T14" s="36">
        <v>2000</v>
      </c>
      <c r="U14" s="55" t="s">
        <v>139</v>
      </c>
      <c r="V14" s="36">
        <f>2700/2</f>
        <v>1350</v>
      </c>
      <c r="W14" s="55" t="s">
        <v>45</v>
      </c>
      <c r="X14" s="36">
        <v>0</v>
      </c>
      <c r="Y14" s="55" t="s">
        <v>64</v>
      </c>
      <c r="Z14" s="43">
        <v>0</v>
      </c>
      <c r="AA14" s="57">
        <f t="shared" ref="AA14:AA17" si="0">+Z14+X14+V14+T14</f>
        <v>3350</v>
      </c>
      <c r="AC14" s="14"/>
    </row>
    <row r="15" spans="1:29" ht="149.44999999999999" customHeight="1" x14ac:dyDescent="0.2">
      <c r="A15" s="35">
        <v>1.3</v>
      </c>
      <c r="B15" s="106" t="s">
        <v>87</v>
      </c>
      <c r="C15" s="107" t="s">
        <v>24</v>
      </c>
      <c r="D15" s="107" t="s">
        <v>144</v>
      </c>
      <c r="E15" s="107"/>
      <c r="F15" s="107" t="s">
        <v>84</v>
      </c>
      <c r="G15" s="107" t="s">
        <v>84</v>
      </c>
      <c r="H15" s="107" t="s">
        <v>84</v>
      </c>
      <c r="I15" s="107" t="s">
        <v>84</v>
      </c>
      <c r="J15" s="107"/>
      <c r="K15" s="107"/>
      <c r="L15" s="107"/>
      <c r="M15" s="107"/>
      <c r="N15" s="107"/>
      <c r="O15" s="107"/>
      <c r="P15" s="107"/>
      <c r="Q15" s="110" t="s">
        <v>90</v>
      </c>
      <c r="R15" s="110" t="s">
        <v>94</v>
      </c>
      <c r="S15" s="55" t="s">
        <v>106</v>
      </c>
      <c r="T15" s="36">
        <v>2250</v>
      </c>
      <c r="U15" s="55" t="s">
        <v>139</v>
      </c>
      <c r="V15" s="36">
        <v>2700</v>
      </c>
      <c r="W15" s="55" t="s">
        <v>45</v>
      </c>
      <c r="X15" s="36">
        <v>0</v>
      </c>
      <c r="Y15" s="55" t="s">
        <v>45</v>
      </c>
      <c r="Z15" s="36">
        <v>0</v>
      </c>
      <c r="AA15" s="57">
        <f t="shared" si="0"/>
        <v>4950</v>
      </c>
    </row>
    <row r="16" spans="1:29" ht="111" customHeight="1" x14ac:dyDescent="0.2">
      <c r="A16" s="39">
        <v>1.4</v>
      </c>
      <c r="B16" s="106" t="s">
        <v>145</v>
      </c>
      <c r="C16" s="56" t="s">
        <v>24</v>
      </c>
      <c r="D16" s="107" t="s">
        <v>83</v>
      </c>
      <c r="E16" s="56" t="s">
        <v>84</v>
      </c>
      <c r="F16" s="56" t="s">
        <v>84</v>
      </c>
      <c r="G16" s="56" t="s">
        <v>84</v>
      </c>
      <c r="H16" s="56" t="s">
        <v>84</v>
      </c>
      <c r="I16" s="56" t="s">
        <v>84</v>
      </c>
      <c r="J16" s="56" t="s">
        <v>84</v>
      </c>
      <c r="K16" s="56" t="s">
        <v>84</v>
      </c>
      <c r="L16" s="56" t="s">
        <v>84</v>
      </c>
      <c r="M16" s="56" t="s">
        <v>84</v>
      </c>
      <c r="N16" s="56" t="s">
        <v>84</v>
      </c>
      <c r="O16" s="56" t="s">
        <v>84</v>
      </c>
      <c r="P16" s="56" t="s">
        <v>84</v>
      </c>
      <c r="Q16" s="108" t="s">
        <v>91</v>
      </c>
      <c r="R16" s="109" t="s">
        <v>95</v>
      </c>
      <c r="S16" s="55" t="s">
        <v>96</v>
      </c>
      <c r="T16" s="36">
        <v>4500</v>
      </c>
      <c r="U16" s="55" t="s">
        <v>153</v>
      </c>
      <c r="V16" s="36">
        <v>2700</v>
      </c>
      <c r="W16" s="55" t="s">
        <v>45</v>
      </c>
      <c r="X16" s="36">
        <v>0</v>
      </c>
      <c r="Y16" s="53" t="s">
        <v>45</v>
      </c>
      <c r="Z16" s="36">
        <v>0</v>
      </c>
      <c r="AA16" s="57">
        <f t="shared" si="0"/>
        <v>7200</v>
      </c>
    </row>
    <row r="17" spans="1:27" ht="111" customHeight="1" x14ac:dyDescent="0.2">
      <c r="A17" s="39">
        <v>1.5</v>
      </c>
      <c r="B17" s="106" t="s">
        <v>85</v>
      </c>
      <c r="C17" s="107" t="s">
        <v>24</v>
      </c>
      <c r="D17" s="107" t="s">
        <v>86</v>
      </c>
      <c r="E17" s="56" t="s">
        <v>84</v>
      </c>
      <c r="F17" s="56" t="s">
        <v>84</v>
      </c>
      <c r="G17" s="56" t="s">
        <v>84</v>
      </c>
      <c r="H17" s="56" t="s">
        <v>84</v>
      </c>
      <c r="I17" s="56" t="s">
        <v>84</v>
      </c>
      <c r="J17" s="56" t="s">
        <v>84</v>
      </c>
      <c r="K17" s="56" t="s">
        <v>84</v>
      </c>
      <c r="L17" s="56" t="s">
        <v>84</v>
      </c>
      <c r="M17" s="56" t="s">
        <v>84</v>
      </c>
      <c r="N17" s="56" t="s">
        <v>84</v>
      </c>
      <c r="O17" s="56" t="s">
        <v>84</v>
      </c>
      <c r="P17" s="56" t="s">
        <v>84</v>
      </c>
      <c r="Q17" s="108" t="s">
        <v>91</v>
      </c>
      <c r="R17" s="109" t="s">
        <v>93</v>
      </c>
      <c r="S17" s="55" t="s">
        <v>106</v>
      </c>
      <c r="T17" s="36">
        <v>600</v>
      </c>
      <c r="U17" s="55" t="s">
        <v>153</v>
      </c>
      <c r="V17" s="36">
        <f>2700/2</f>
        <v>1350</v>
      </c>
      <c r="W17" s="55" t="s">
        <v>45</v>
      </c>
      <c r="X17" s="36">
        <v>0</v>
      </c>
      <c r="Y17" s="53" t="s">
        <v>45</v>
      </c>
      <c r="Z17" s="36">
        <v>0</v>
      </c>
      <c r="AA17" s="57">
        <f t="shared" si="0"/>
        <v>1950</v>
      </c>
    </row>
    <row r="18" spans="1:27" s="11" customFormat="1" ht="15.75" x14ac:dyDescent="0.25">
      <c r="A18" s="39"/>
      <c r="B18" s="39"/>
      <c r="C18" s="39"/>
      <c r="D18" s="39"/>
      <c r="E18" s="39"/>
      <c r="F18" s="39"/>
      <c r="G18" s="39"/>
      <c r="H18" s="39"/>
      <c r="I18" s="39"/>
      <c r="J18" s="39"/>
      <c r="K18" s="39"/>
      <c r="L18" s="39"/>
      <c r="M18" s="39"/>
      <c r="N18" s="39"/>
      <c r="O18" s="39"/>
      <c r="P18" s="39"/>
      <c r="Q18" s="39"/>
      <c r="R18" s="39"/>
      <c r="S18" s="42"/>
      <c r="T18" s="63">
        <f>+T17+T16+T15+T14+T13</f>
        <v>14850</v>
      </c>
      <c r="U18" s="63"/>
      <c r="V18" s="63">
        <f t="shared" ref="V18:Z18" si="1">+V17+V16+V15+V14+V13</f>
        <v>10800</v>
      </c>
      <c r="W18" s="63"/>
      <c r="X18" s="63">
        <f t="shared" si="1"/>
        <v>0</v>
      </c>
      <c r="Y18" s="63"/>
      <c r="Z18" s="63">
        <f t="shared" si="1"/>
        <v>0</v>
      </c>
      <c r="AA18" s="73">
        <f>SUM(AA13:AA17)</f>
        <v>25650</v>
      </c>
    </row>
    <row r="19" spans="1:27" s="11" customFormat="1" ht="15.75" x14ac:dyDescent="0.25">
      <c r="A19" s="15"/>
      <c r="B19" s="15"/>
      <c r="C19" s="15"/>
      <c r="D19" s="15"/>
      <c r="E19" s="15"/>
      <c r="F19" s="15"/>
      <c r="G19" s="15"/>
      <c r="H19" s="15"/>
      <c r="I19" s="15"/>
      <c r="J19" s="15"/>
      <c r="K19" s="15"/>
      <c r="L19" s="15"/>
      <c r="M19" s="15"/>
      <c r="N19" s="15"/>
      <c r="O19" s="15"/>
      <c r="P19" s="15"/>
      <c r="Q19" s="15"/>
      <c r="R19" s="15"/>
      <c r="S19" s="15"/>
      <c r="T19" s="15"/>
      <c r="U19" s="15"/>
      <c r="V19" s="15"/>
      <c r="W19" s="15"/>
      <c r="X19" s="15"/>
      <c r="Y19" s="15"/>
      <c r="Z19" s="15"/>
      <c r="AA19" s="15"/>
    </row>
    <row r="20" spans="1:27" s="11" customFormat="1" ht="15.75" customHeight="1" x14ac:dyDescent="0.25">
      <c r="A20" s="15"/>
      <c r="B20" s="15"/>
      <c r="C20" s="15"/>
      <c r="D20" s="15"/>
      <c r="E20" s="15"/>
      <c r="F20" s="15"/>
      <c r="G20" s="15"/>
      <c r="H20" s="15"/>
      <c r="I20" s="15"/>
      <c r="J20" s="15"/>
      <c r="K20" s="15"/>
      <c r="L20" s="15"/>
      <c r="M20" s="15"/>
      <c r="N20" s="15"/>
      <c r="O20" s="15"/>
      <c r="P20" s="15"/>
      <c r="Q20" s="15"/>
      <c r="R20" s="15"/>
      <c r="S20" s="15"/>
      <c r="T20" s="15"/>
      <c r="U20" s="15"/>
      <c r="V20" s="15"/>
      <c r="W20" s="15"/>
      <c r="X20" s="15"/>
      <c r="Y20" s="15"/>
      <c r="Z20" s="15"/>
      <c r="AA20" s="15"/>
    </row>
    <row r="24" spans="1:27" s="16" customFormat="1" x14ac:dyDescent="0.2">
      <c r="U24" s="17"/>
    </row>
    <row r="25" spans="1:27" s="16" customFormat="1" x14ac:dyDescent="0.2">
      <c r="U25" s="17"/>
    </row>
    <row r="26" spans="1:27" s="16" customFormat="1" x14ac:dyDescent="0.2">
      <c r="U26" s="17"/>
    </row>
    <row r="27" spans="1:27" s="16" customFormat="1" x14ac:dyDescent="0.2">
      <c r="U27" s="17"/>
    </row>
    <row r="28" spans="1:27" s="16" customFormat="1" x14ac:dyDescent="0.2">
      <c r="U28" s="17"/>
    </row>
    <row r="29" spans="1:27" s="16" customFormat="1" x14ac:dyDescent="0.2">
      <c r="U29" s="17"/>
    </row>
    <row r="30" spans="1:27" s="16" customFormat="1" x14ac:dyDescent="0.2">
      <c r="U30" s="17"/>
    </row>
    <row r="31" spans="1:27" s="16" customFormat="1" x14ac:dyDescent="0.2">
      <c r="U31" s="17"/>
    </row>
    <row r="32" spans="1:27" s="16" customFormat="1" x14ac:dyDescent="0.2">
      <c r="U32" s="17"/>
    </row>
    <row r="33" spans="21:21" s="16" customFormat="1" x14ac:dyDescent="0.2">
      <c r="U33" s="17"/>
    </row>
    <row r="34" spans="21:21" s="16" customFormat="1" x14ac:dyDescent="0.2">
      <c r="U34" s="17"/>
    </row>
    <row r="35" spans="21:21" s="16" customFormat="1" x14ac:dyDescent="0.2">
      <c r="U35" s="17"/>
    </row>
  </sheetData>
  <mergeCells count="12">
    <mergeCell ref="B12:D12"/>
    <mergeCell ref="C10:C11"/>
    <mergeCell ref="B10:B11"/>
    <mergeCell ref="E10:P10"/>
    <mergeCell ref="A1:AA1"/>
    <mergeCell ref="A2:AA2"/>
    <mergeCell ref="A3:AA3"/>
    <mergeCell ref="S10:AA10"/>
    <mergeCell ref="D10:D11"/>
    <mergeCell ref="A10:A11"/>
    <mergeCell ref="Q10:Q11"/>
    <mergeCell ref="R10:R11"/>
  </mergeCells>
  <phoneticPr fontId="0" type="noConversion"/>
  <printOptions horizontalCentered="1"/>
  <pageMargins left="0" right="0.19685039370078741" top="0.39370078740157483" bottom="0.55882352941176472" header="0" footer="0"/>
  <pageSetup scale="60" orientation="landscape" r:id="rId1"/>
  <headerFooter alignWithMargins="0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AA15"/>
  <sheetViews>
    <sheetView view="pageBreakPreview" zoomScale="41" zoomScaleNormal="100" zoomScaleSheetLayoutView="41" workbookViewId="0">
      <selection activeCell="AF14" sqref="AF14"/>
    </sheetView>
  </sheetViews>
  <sheetFormatPr baseColWidth="10" defaultRowHeight="12.75" x14ac:dyDescent="0.2"/>
  <cols>
    <col min="1" max="1" width="5.28515625" style="7" customWidth="1"/>
    <col min="2" max="2" width="17.5703125" style="5" customWidth="1"/>
    <col min="3" max="3" width="11.140625" style="6" customWidth="1"/>
    <col min="4" max="4" width="16.7109375" style="6" customWidth="1"/>
    <col min="5" max="16" width="2" style="6" customWidth="1"/>
    <col min="17" max="17" width="13.7109375" style="7" customWidth="1"/>
    <col min="18" max="18" width="12.85546875" style="6" customWidth="1"/>
    <col min="19" max="20" width="10.7109375" style="7" customWidth="1"/>
    <col min="21" max="21" width="9.28515625" style="8" customWidth="1"/>
    <col min="22" max="22" width="11.140625" style="7" customWidth="1"/>
    <col min="23" max="23" width="9.85546875" style="7" customWidth="1"/>
    <col min="24" max="24" width="13" style="7" customWidth="1"/>
    <col min="26" max="26" width="9.28515625" customWidth="1"/>
    <col min="27" max="27" width="14.85546875" customWidth="1"/>
  </cols>
  <sheetData>
    <row r="1" spans="1:27" s="2" customFormat="1" ht="15.75" x14ac:dyDescent="0.25">
      <c r="A1" s="129" t="s">
        <v>18</v>
      </c>
      <c r="B1" s="129"/>
      <c r="C1" s="129"/>
      <c r="D1" s="129"/>
      <c r="E1" s="129"/>
      <c r="F1" s="129"/>
      <c r="G1" s="129"/>
      <c r="H1" s="129"/>
      <c r="I1" s="129"/>
      <c r="J1" s="129"/>
      <c r="K1" s="129"/>
      <c r="L1" s="129"/>
      <c r="M1" s="129"/>
      <c r="N1" s="129"/>
      <c r="O1" s="129"/>
      <c r="P1" s="129"/>
      <c r="Q1" s="129"/>
      <c r="R1" s="129"/>
      <c r="S1" s="129"/>
      <c r="T1" s="129"/>
      <c r="U1" s="129"/>
      <c r="V1" s="129"/>
      <c r="W1" s="129"/>
      <c r="X1" s="129"/>
      <c r="Y1" s="89"/>
      <c r="Z1" s="89"/>
      <c r="AA1" s="89"/>
    </row>
    <row r="2" spans="1:27" s="2" customFormat="1" ht="15.75" x14ac:dyDescent="0.25">
      <c r="A2" s="129" t="s">
        <v>140</v>
      </c>
      <c r="B2" s="129"/>
      <c r="C2" s="129"/>
      <c r="D2" s="129"/>
      <c r="E2" s="129"/>
      <c r="F2" s="129"/>
      <c r="G2" s="129"/>
      <c r="H2" s="129"/>
      <c r="I2" s="129"/>
      <c r="J2" s="129"/>
      <c r="K2" s="129"/>
      <c r="L2" s="129"/>
      <c r="M2" s="129"/>
      <c r="N2" s="129"/>
      <c r="O2" s="129"/>
      <c r="P2" s="129"/>
      <c r="Q2" s="129"/>
      <c r="R2" s="129"/>
      <c r="S2" s="129"/>
      <c r="T2" s="129"/>
      <c r="U2" s="129"/>
      <c r="V2" s="129"/>
      <c r="W2" s="129"/>
      <c r="X2" s="129"/>
      <c r="Y2" s="89"/>
      <c r="Z2" s="89"/>
      <c r="AA2" s="89"/>
    </row>
    <row r="3" spans="1:27" s="2" customFormat="1" ht="15.75" customHeight="1" x14ac:dyDescent="0.25">
      <c r="A3" s="129" t="s">
        <v>152</v>
      </c>
      <c r="B3" s="129"/>
      <c r="C3" s="129"/>
      <c r="D3" s="129"/>
      <c r="E3" s="129"/>
      <c r="F3" s="129"/>
      <c r="G3" s="129"/>
      <c r="H3" s="129"/>
      <c r="I3" s="129"/>
      <c r="J3" s="129"/>
      <c r="K3" s="129"/>
      <c r="L3" s="129"/>
      <c r="M3" s="129"/>
      <c r="N3" s="129"/>
      <c r="O3" s="129"/>
      <c r="P3" s="129"/>
      <c r="Q3" s="129"/>
      <c r="R3" s="129"/>
      <c r="S3" s="129"/>
      <c r="T3" s="129"/>
      <c r="U3" s="129"/>
      <c r="V3" s="129"/>
      <c r="W3" s="129"/>
      <c r="X3" s="129"/>
      <c r="Y3" s="89"/>
      <c r="Z3" s="89"/>
      <c r="AA3" s="89"/>
    </row>
    <row r="4" spans="1:27" s="2" customFormat="1" ht="15.75" customHeight="1" x14ac:dyDescent="0.25">
      <c r="A4" s="94"/>
      <c r="B4" s="94"/>
      <c r="C4" s="94"/>
      <c r="D4" s="94"/>
      <c r="E4" s="94"/>
      <c r="F4" s="94"/>
      <c r="G4" s="94"/>
      <c r="H4" s="94"/>
      <c r="I4" s="94"/>
      <c r="J4" s="94"/>
      <c r="K4" s="94"/>
      <c r="L4" s="94"/>
      <c r="M4" s="94"/>
      <c r="N4" s="94"/>
      <c r="O4" s="94"/>
      <c r="P4" s="94"/>
      <c r="Q4" s="94"/>
      <c r="R4" s="94"/>
      <c r="S4" s="94"/>
      <c r="T4" s="94"/>
      <c r="U4" s="94"/>
      <c r="V4" s="94"/>
      <c r="W4" s="94"/>
      <c r="X4" s="94"/>
      <c r="Y4" s="89"/>
      <c r="Z4" s="89"/>
      <c r="AA4" s="89"/>
    </row>
    <row r="5" spans="1:27" s="2" customFormat="1" ht="12.75" customHeight="1" x14ac:dyDescent="0.25">
      <c r="A5" s="129"/>
      <c r="B5" s="129"/>
      <c r="C5" s="129"/>
      <c r="D5" s="129"/>
      <c r="E5" s="129"/>
      <c r="F5" s="129"/>
      <c r="G5" s="129"/>
      <c r="H5" s="129"/>
      <c r="I5" s="129"/>
      <c r="J5" s="129"/>
      <c r="K5" s="129"/>
      <c r="L5" s="129"/>
      <c r="M5" s="129"/>
      <c r="N5" s="129"/>
      <c r="O5" s="129"/>
      <c r="P5" s="129"/>
      <c r="Q5" s="129"/>
      <c r="R5" s="94"/>
      <c r="S5" s="94"/>
      <c r="T5" s="94"/>
      <c r="U5" s="94"/>
      <c r="V5" s="94"/>
      <c r="W5" s="94"/>
      <c r="X5" s="94"/>
      <c r="Y5" s="89"/>
      <c r="Z5" s="89"/>
      <c r="AA5" s="89"/>
    </row>
    <row r="6" spans="1:27" x14ac:dyDescent="0.2">
      <c r="A6" s="95" t="s">
        <v>29</v>
      </c>
      <c r="B6" s="95"/>
      <c r="C6" s="96"/>
      <c r="D6" s="96"/>
      <c r="E6" s="96"/>
      <c r="F6" s="96"/>
      <c r="G6" s="96"/>
      <c r="H6" s="96"/>
      <c r="I6" s="96"/>
      <c r="J6" s="96"/>
      <c r="K6" s="96"/>
      <c r="L6" s="96"/>
      <c r="M6" s="96"/>
      <c r="N6" s="96"/>
      <c r="O6" s="96"/>
      <c r="P6" s="96"/>
      <c r="Q6" s="96"/>
      <c r="R6" s="96"/>
      <c r="S6" s="97"/>
      <c r="T6" s="97"/>
      <c r="U6" s="97"/>
      <c r="V6" s="97"/>
      <c r="W6" s="97"/>
      <c r="X6" s="97"/>
      <c r="Y6" s="98"/>
      <c r="Z6" s="98"/>
      <c r="AA6" s="98"/>
    </row>
    <row r="7" spans="1:27" x14ac:dyDescent="0.2">
      <c r="A7" s="95" t="s">
        <v>42</v>
      </c>
      <c r="B7" s="95"/>
      <c r="C7" s="96"/>
      <c r="D7" s="96"/>
      <c r="E7" s="96"/>
      <c r="F7" s="96"/>
      <c r="G7" s="96"/>
      <c r="H7" s="96"/>
      <c r="I7" s="96"/>
      <c r="J7" s="96"/>
      <c r="K7" s="96"/>
      <c r="L7" s="96"/>
      <c r="M7" s="96"/>
      <c r="N7" s="96"/>
      <c r="O7" s="96"/>
      <c r="P7" s="96"/>
      <c r="Q7" s="96"/>
      <c r="R7" s="96"/>
      <c r="S7" s="97"/>
      <c r="T7" s="97"/>
      <c r="U7" s="97"/>
      <c r="V7" s="97"/>
      <c r="W7" s="97"/>
      <c r="X7" s="97"/>
      <c r="Y7" s="98"/>
      <c r="Z7" s="98"/>
      <c r="AA7" s="98"/>
    </row>
    <row r="8" spans="1:27" ht="28.5" customHeight="1" x14ac:dyDescent="0.2">
      <c r="A8" s="134" t="s">
        <v>60</v>
      </c>
      <c r="B8" s="134"/>
      <c r="C8" s="134"/>
      <c r="D8" s="134"/>
      <c r="E8" s="134"/>
      <c r="F8" s="134"/>
      <c r="G8" s="134"/>
      <c r="H8" s="134"/>
      <c r="I8" s="134"/>
      <c r="J8" s="134"/>
      <c r="K8" s="134"/>
      <c r="L8" s="134"/>
      <c r="M8" s="134"/>
      <c r="N8" s="134"/>
      <c r="O8" s="134"/>
      <c r="P8" s="134"/>
      <c r="Q8" s="134"/>
      <c r="R8" s="134"/>
      <c r="S8" s="134"/>
      <c r="T8" s="134"/>
      <c r="U8" s="134"/>
      <c r="V8" s="134"/>
      <c r="W8" s="134"/>
      <c r="X8" s="134"/>
      <c r="Y8" s="98"/>
      <c r="Z8" s="98"/>
      <c r="AA8" s="98"/>
    </row>
    <row r="9" spans="1:27" x14ac:dyDescent="0.2">
      <c r="A9" s="46"/>
      <c r="B9" s="48"/>
      <c r="C9" s="45"/>
      <c r="D9" s="45"/>
      <c r="E9" s="45"/>
      <c r="F9" s="45"/>
      <c r="G9" s="45"/>
      <c r="H9" s="45"/>
      <c r="I9" s="45"/>
      <c r="J9" s="45"/>
      <c r="K9" s="45"/>
      <c r="L9" s="45"/>
      <c r="M9" s="45"/>
      <c r="N9" s="45"/>
      <c r="O9" s="45"/>
      <c r="P9" s="45"/>
      <c r="Q9" s="46"/>
      <c r="R9" s="45"/>
      <c r="S9" s="46"/>
      <c r="T9" s="46"/>
      <c r="U9" s="46"/>
      <c r="V9" s="46"/>
      <c r="W9" s="46"/>
      <c r="X9" s="46"/>
      <c r="Y9" s="4"/>
      <c r="Z9" s="4"/>
      <c r="AA9" s="4"/>
    </row>
    <row r="10" spans="1:27" s="3" customFormat="1" ht="12.75" customHeight="1" x14ac:dyDescent="0.2">
      <c r="A10" s="137" t="s">
        <v>13</v>
      </c>
      <c r="B10" s="135" t="s">
        <v>78</v>
      </c>
      <c r="C10" s="135" t="s">
        <v>22</v>
      </c>
      <c r="D10" s="137" t="s">
        <v>0</v>
      </c>
      <c r="E10" s="135" t="s">
        <v>15</v>
      </c>
      <c r="F10" s="135"/>
      <c r="G10" s="135"/>
      <c r="H10" s="135"/>
      <c r="I10" s="135"/>
      <c r="J10" s="135"/>
      <c r="K10" s="135"/>
      <c r="L10" s="135"/>
      <c r="M10" s="135"/>
      <c r="N10" s="135"/>
      <c r="O10" s="135"/>
      <c r="P10" s="135"/>
      <c r="Q10" s="138" t="s">
        <v>10</v>
      </c>
      <c r="R10" s="133" t="s">
        <v>39</v>
      </c>
      <c r="S10" s="136" t="s">
        <v>11</v>
      </c>
      <c r="T10" s="136"/>
      <c r="U10" s="136"/>
      <c r="V10" s="136"/>
      <c r="W10" s="136"/>
      <c r="X10" s="136"/>
      <c r="Y10" s="136"/>
      <c r="Z10" s="136"/>
      <c r="AA10" s="136"/>
    </row>
    <row r="11" spans="1:27" s="4" customFormat="1" ht="17.100000000000001" customHeight="1" x14ac:dyDescent="0.2">
      <c r="A11" s="137"/>
      <c r="B11" s="135"/>
      <c r="C11" s="135"/>
      <c r="D11" s="137"/>
      <c r="E11" s="49" t="s">
        <v>1</v>
      </c>
      <c r="F11" s="49" t="s">
        <v>2</v>
      </c>
      <c r="G11" s="49" t="s">
        <v>3</v>
      </c>
      <c r="H11" s="49" t="s">
        <v>4</v>
      </c>
      <c r="I11" s="49" t="s">
        <v>3</v>
      </c>
      <c r="J11" s="49" t="s">
        <v>5</v>
      </c>
      <c r="K11" s="49" t="s">
        <v>5</v>
      </c>
      <c r="L11" s="49" t="s">
        <v>4</v>
      </c>
      <c r="M11" s="49" t="s">
        <v>6</v>
      </c>
      <c r="N11" s="49" t="s">
        <v>7</v>
      </c>
      <c r="O11" s="49" t="s">
        <v>8</v>
      </c>
      <c r="P11" s="49" t="s">
        <v>9</v>
      </c>
      <c r="Q11" s="138"/>
      <c r="R11" s="133"/>
      <c r="S11" s="81" t="s">
        <v>33</v>
      </c>
      <c r="T11" s="88" t="s">
        <v>16</v>
      </c>
      <c r="U11" s="81" t="s">
        <v>23</v>
      </c>
      <c r="V11" s="81" t="s">
        <v>16</v>
      </c>
      <c r="W11" s="81" t="s">
        <v>23</v>
      </c>
      <c r="X11" s="81" t="s">
        <v>16</v>
      </c>
      <c r="Y11" s="81" t="s">
        <v>23</v>
      </c>
      <c r="Z11" s="81" t="s">
        <v>16</v>
      </c>
      <c r="AA11" s="88" t="s">
        <v>12</v>
      </c>
    </row>
    <row r="12" spans="1:27" s="4" customFormat="1" ht="42.75" customHeight="1" x14ac:dyDescent="0.2">
      <c r="A12" s="62">
        <v>1</v>
      </c>
      <c r="B12" s="132" t="s">
        <v>146</v>
      </c>
      <c r="C12" s="132"/>
      <c r="D12" s="132"/>
      <c r="E12" s="50"/>
      <c r="F12" s="50"/>
      <c r="G12" s="50"/>
      <c r="H12" s="50"/>
      <c r="I12" s="50"/>
      <c r="J12" s="50"/>
      <c r="K12" s="50"/>
      <c r="L12" s="50"/>
      <c r="M12" s="50"/>
      <c r="N12" s="50"/>
      <c r="O12" s="50"/>
      <c r="P12" s="50"/>
      <c r="Q12" s="50"/>
      <c r="R12" s="51"/>
      <c r="S12" s="52"/>
      <c r="T12" s="52"/>
      <c r="U12" s="52"/>
      <c r="V12" s="52"/>
      <c r="W12" s="52"/>
      <c r="X12" s="52"/>
      <c r="Y12" s="18"/>
      <c r="Z12" s="18"/>
      <c r="AA12" s="18"/>
    </row>
    <row r="13" spans="1:27" ht="60" x14ac:dyDescent="0.2">
      <c r="A13" s="41">
        <v>1.1000000000000001</v>
      </c>
      <c r="B13" s="111" t="s">
        <v>97</v>
      </c>
      <c r="C13" s="112" t="s">
        <v>98</v>
      </c>
      <c r="D13" s="111" t="s">
        <v>99</v>
      </c>
      <c r="E13" s="113" t="s">
        <v>84</v>
      </c>
      <c r="F13" s="113" t="s">
        <v>84</v>
      </c>
      <c r="G13" s="113" t="s">
        <v>84</v>
      </c>
      <c r="H13" s="113" t="s">
        <v>84</v>
      </c>
      <c r="I13" s="113" t="s">
        <v>84</v>
      </c>
      <c r="J13" s="113" t="s">
        <v>84</v>
      </c>
      <c r="K13" s="113" t="s">
        <v>84</v>
      </c>
      <c r="L13" s="113" t="s">
        <v>84</v>
      </c>
      <c r="M13" s="113" t="s">
        <v>84</v>
      </c>
      <c r="N13" s="113" t="s">
        <v>84</v>
      </c>
      <c r="O13" s="113" t="s">
        <v>84</v>
      </c>
      <c r="P13" s="113" t="s">
        <v>84</v>
      </c>
      <c r="Q13" s="111" t="s">
        <v>100</v>
      </c>
      <c r="R13" s="40" t="s">
        <v>105</v>
      </c>
      <c r="S13" s="55" t="s">
        <v>106</v>
      </c>
      <c r="T13" s="57">
        <v>1200</v>
      </c>
      <c r="U13" s="55" t="s">
        <v>25</v>
      </c>
      <c r="V13" s="57">
        <f>2700+6000</f>
        <v>8700</v>
      </c>
      <c r="W13" s="56" t="s">
        <v>45</v>
      </c>
      <c r="X13" s="57">
        <v>0</v>
      </c>
      <c r="Y13" s="56" t="s">
        <v>45</v>
      </c>
      <c r="Z13" s="57">
        <v>0</v>
      </c>
      <c r="AA13" s="57">
        <f>T13+V13+X13+Z13</f>
        <v>9900</v>
      </c>
    </row>
    <row r="14" spans="1:27" ht="96.75" customHeight="1" x14ac:dyDescent="0.2">
      <c r="A14" s="41">
        <v>1.2</v>
      </c>
      <c r="B14" s="111" t="s">
        <v>101</v>
      </c>
      <c r="C14" s="112" t="s">
        <v>102</v>
      </c>
      <c r="D14" s="111" t="s">
        <v>103</v>
      </c>
      <c r="E14" s="113"/>
      <c r="F14" s="113"/>
      <c r="G14" s="113"/>
      <c r="H14" s="113" t="s">
        <v>84</v>
      </c>
      <c r="I14" s="113" t="s">
        <v>84</v>
      </c>
      <c r="J14" s="113"/>
      <c r="K14" s="113"/>
      <c r="L14" s="113"/>
      <c r="M14" s="113"/>
      <c r="N14" s="113"/>
      <c r="O14" s="113"/>
      <c r="P14" s="113"/>
      <c r="Q14" s="111" t="s">
        <v>104</v>
      </c>
      <c r="R14" s="40" t="s">
        <v>57</v>
      </c>
      <c r="S14" s="55" t="s">
        <v>106</v>
      </c>
      <c r="T14" s="57">
        <v>1500</v>
      </c>
      <c r="U14" s="55" t="s">
        <v>25</v>
      </c>
      <c r="V14" s="7">
        <v>0</v>
      </c>
      <c r="W14" s="55" t="s">
        <v>107</v>
      </c>
      <c r="X14" s="76">
        <v>2500</v>
      </c>
      <c r="Y14" s="56" t="s">
        <v>45</v>
      </c>
      <c r="Z14" s="57">
        <v>0</v>
      </c>
      <c r="AA14" s="57">
        <f>T14+V14+X14+Z14</f>
        <v>4000</v>
      </c>
    </row>
    <row r="15" spans="1:27" x14ac:dyDescent="0.2">
      <c r="A15" s="18"/>
      <c r="B15" s="74"/>
      <c r="C15" s="75"/>
      <c r="D15" s="75"/>
      <c r="E15" s="75"/>
      <c r="F15" s="75"/>
      <c r="G15" s="75"/>
      <c r="H15" s="75"/>
      <c r="I15" s="75"/>
      <c r="J15" s="75"/>
      <c r="K15" s="75"/>
      <c r="L15" s="75"/>
      <c r="M15" s="75"/>
      <c r="N15" s="75"/>
      <c r="O15" s="75"/>
      <c r="P15" s="75"/>
      <c r="Q15" s="18"/>
      <c r="R15" s="75"/>
      <c r="S15" s="18"/>
      <c r="T15" s="61">
        <f>SUM(T13:T14)</f>
        <v>2700</v>
      </c>
      <c r="U15" s="61"/>
      <c r="V15" s="61">
        <f>SUM(V13:V14)</f>
        <v>8700</v>
      </c>
      <c r="W15" s="61"/>
      <c r="X15" s="61">
        <f>SUM(X13:X14)</f>
        <v>2500</v>
      </c>
      <c r="Y15" s="61"/>
      <c r="Z15" s="90">
        <f t="shared" ref="Z15" si="0">SUM(Z13:Z14)</f>
        <v>0</v>
      </c>
      <c r="AA15" s="91">
        <f>SUM(AA13:AA14)</f>
        <v>13900</v>
      </c>
    </row>
  </sheetData>
  <mergeCells count="15">
    <mergeCell ref="B12:D12"/>
    <mergeCell ref="R10:R11"/>
    <mergeCell ref="A8:X8"/>
    <mergeCell ref="C10:C11"/>
    <mergeCell ref="B10:B11"/>
    <mergeCell ref="S10:AA10"/>
    <mergeCell ref="D10:D11"/>
    <mergeCell ref="E10:P10"/>
    <mergeCell ref="A10:A11"/>
    <mergeCell ref="Q10:Q11"/>
    <mergeCell ref="A1:X1"/>
    <mergeCell ref="A2:X2"/>
    <mergeCell ref="A3:X3"/>
    <mergeCell ref="A5:B5"/>
    <mergeCell ref="C5:Q5"/>
  </mergeCells>
  <phoneticPr fontId="0" type="noConversion"/>
  <printOptions horizontalCentered="1"/>
  <pageMargins left="0.19685039370078741" right="0.19685039370078741" top="0.59055118110236227" bottom="0.19685039370078741" header="0" footer="0"/>
  <pageSetup scale="63" orientation="landscape" r:id="rId1"/>
  <headerFooter alignWithMargins="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AA16"/>
  <sheetViews>
    <sheetView showGridLines="0" view="pageBreakPreview" zoomScale="60" zoomScaleNormal="85" zoomScalePageLayoutView="70" workbookViewId="0">
      <selection activeCell="U25" sqref="U25"/>
    </sheetView>
  </sheetViews>
  <sheetFormatPr baseColWidth="10" defaultRowHeight="12.75" x14ac:dyDescent="0.2"/>
  <cols>
    <col min="1" max="1" width="5.28515625" customWidth="1"/>
    <col min="2" max="2" width="17.140625" customWidth="1"/>
    <col min="3" max="3" width="9.7109375" customWidth="1"/>
    <col min="4" max="4" width="15.140625" customWidth="1"/>
    <col min="5" max="6" width="2.28515625" bestFit="1" customWidth="1"/>
    <col min="7" max="7" width="2.42578125" bestFit="1" customWidth="1"/>
    <col min="8" max="8" width="2.28515625" bestFit="1" customWidth="1"/>
    <col min="9" max="9" width="2.42578125" bestFit="1" customWidth="1"/>
    <col min="10" max="13" width="2.28515625" bestFit="1" customWidth="1"/>
    <col min="14" max="14" width="2.42578125" bestFit="1" customWidth="1"/>
    <col min="15" max="16" width="2.28515625" bestFit="1" customWidth="1"/>
    <col min="17" max="17" width="12.140625" customWidth="1"/>
    <col min="18" max="18" width="10.42578125" customWidth="1"/>
    <col min="19" max="19" width="9.85546875" customWidth="1"/>
    <col min="21" max="21" width="9" customWidth="1"/>
    <col min="22" max="22" width="8.140625" customWidth="1"/>
    <col min="23" max="23" width="8.28515625" customWidth="1"/>
    <col min="24" max="24" width="7.5703125" bestFit="1" customWidth="1"/>
    <col min="25" max="25" width="11.5703125" customWidth="1"/>
    <col min="26" max="26" width="9.5703125" customWidth="1"/>
    <col min="27" max="27" width="13.7109375" customWidth="1"/>
  </cols>
  <sheetData>
    <row r="1" spans="1:27" ht="18" x14ac:dyDescent="0.2">
      <c r="A1" s="142" t="s">
        <v>18</v>
      </c>
      <c r="B1" s="142"/>
      <c r="C1" s="142"/>
      <c r="D1" s="142"/>
      <c r="E1" s="142"/>
      <c r="F1" s="142"/>
      <c r="G1" s="142"/>
      <c r="H1" s="142"/>
      <c r="I1" s="142"/>
      <c r="J1" s="142"/>
      <c r="K1" s="142"/>
      <c r="L1" s="142"/>
      <c r="M1" s="142"/>
      <c r="N1" s="142"/>
      <c r="O1" s="142"/>
      <c r="P1" s="142"/>
      <c r="Q1" s="142"/>
      <c r="R1" s="142"/>
      <c r="S1" s="142"/>
      <c r="T1" s="142"/>
      <c r="U1" s="142"/>
      <c r="V1" s="142"/>
      <c r="W1" s="142"/>
      <c r="X1" s="142"/>
      <c r="Y1" s="44"/>
      <c r="Z1" s="44"/>
      <c r="AA1" s="44"/>
    </row>
    <row r="2" spans="1:27" ht="15.75" x14ac:dyDescent="0.2">
      <c r="A2" s="143" t="s">
        <v>140</v>
      </c>
      <c r="B2" s="143"/>
      <c r="C2" s="143"/>
      <c r="D2" s="143"/>
      <c r="E2" s="143"/>
      <c r="F2" s="143"/>
      <c r="G2" s="143"/>
      <c r="H2" s="143"/>
      <c r="I2" s="143"/>
      <c r="J2" s="143"/>
      <c r="K2" s="143"/>
      <c r="L2" s="143"/>
      <c r="M2" s="143"/>
      <c r="N2" s="143"/>
      <c r="O2" s="143"/>
      <c r="P2" s="143"/>
      <c r="Q2" s="143"/>
      <c r="R2" s="143"/>
      <c r="S2" s="143"/>
      <c r="T2" s="143"/>
      <c r="U2" s="143"/>
      <c r="V2" s="143"/>
      <c r="W2" s="143"/>
      <c r="X2" s="143"/>
      <c r="Y2" s="44"/>
      <c r="Z2" s="44"/>
      <c r="AA2" s="44"/>
    </row>
    <row r="3" spans="1:27" ht="15.75" x14ac:dyDescent="0.2">
      <c r="A3" s="143" t="s">
        <v>151</v>
      </c>
      <c r="B3" s="143"/>
      <c r="C3" s="143"/>
      <c r="D3" s="143"/>
      <c r="E3" s="143"/>
      <c r="F3" s="143"/>
      <c r="G3" s="143"/>
      <c r="H3" s="143"/>
      <c r="I3" s="143"/>
      <c r="J3" s="143"/>
      <c r="K3" s="143"/>
      <c r="L3" s="143"/>
      <c r="M3" s="143"/>
      <c r="N3" s="143"/>
      <c r="O3" s="143"/>
      <c r="P3" s="143"/>
      <c r="Q3" s="143"/>
      <c r="R3" s="143"/>
      <c r="S3" s="143"/>
      <c r="T3" s="143"/>
      <c r="U3" s="143"/>
      <c r="V3" s="143"/>
      <c r="W3" s="143"/>
      <c r="X3" s="143"/>
      <c r="Y3" s="44"/>
      <c r="Z3" s="44"/>
      <c r="AA3" s="44"/>
    </row>
    <row r="4" spans="1:27" ht="15.75" x14ac:dyDescent="0.2">
      <c r="A4" s="99"/>
      <c r="B4" s="99"/>
      <c r="C4" s="99"/>
      <c r="D4" s="99"/>
      <c r="E4" s="99"/>
      <c r="F4" s="99"/>
      <c r="G4" s="99"/>
      <c r="H4" s="99"/>
      <c r="I4" s="99"/>
      <c r="J4" s="99"/>
      <c r="K4" s="99"/>
      <c r="L4" s="99"/>
      <c r="M4" s="99"/>
      <c r="N4" s="99"/>
      <c r="O4" s="99"/>
      <c r="P4" s="99"/>
      <c r="Q4" s="99"/>
      <c r="R4" s="99"/>
      <c r="S4" s="99"/>
      <c r="T4" s="99"/>
      <c r="U4" s="100"/>
      <c r="V4" s="99"/>
      <c r="W4" s="99"/>
      <c r="X4" s="99"/>
      <c r="Y4" s="44"/>
      <c r="Z4" s="44"/>
      <c r="AA4" s="44"/>
    </row>
    <row r="5" spans="1:27" ht="15.75" x14ac:dyDescent="0.2">
      <c r="A5" s="143"/>
      <c r="B5" s="143"/>
      <c r="C5" s="143"/>
      <c r="D5" s="143"/>
      <c r="E5" s="143"/>
      <c r="F5" s="143"/>
      <c r="G5" s="143"/>
      <c r="H5" s="143"/>
      <c r="I5" s="143"/>
      <c r="J5" s="143"/>
      <c r="K5" s="143"/>
      <c r="L5" s="143"/>
      <c r="M5" s="143"/>
      <c r="N5" s="143"/>
      <c r="O5" s="143"/>
      <c r="P5" s="143"/>
      <c r="Q5" s="143"/>
      <c r="R5" s="99"/>
      <c r="S5" s="99"/>
      <c r="T5" s="99"/>
      <c r="U5" s="100"/>
      <c r="V5" s="99"/>
      <c r="W5" s="99"/>
      <c r="X5" s="99"/>
      <c r="Y5" s="44"/>
      <c r="Z5" s="44"/>
      <c r="AA5" s="44"/>
    </row>
    <row r="6" spans="1:27" x14ac:dyDescent="0.2">
      <c r="A6" s="95" t="s">
        <v>46</v>
      </c>
      <c r="B6" s="95"/>
      <c r="C6" s="96"/>
      <c r="D6" s="96"/>
      <c r="E6" s="96"/>
      <c r="F6" s="96"/>
      <c r="G6" s="96"/>
      <c r="H6" s="96"/>
      <c r="I6" s="96"/>
      <c r="J6" s="96"/>
      <c r="K6" s="96"/>
      <c r="L6" s="96"/>
      <c r="M6" s="96"/>
      <c r="N6" s="96"/>
      <c r="O6" s="96"/>
      <c r="P6" s="96"/>
      <c r="Q6" s="96"/>
      <c r="R6" s="96"/>
      <c r="S6" s="97"/>
      <c r="T6" s="97"/>
      <c r="U6" s="101"/>
      <c r="V6" s="97"/>
      <c r="W6" s="97"/>
      <c r="X6" s="97"/>
      <c r="Y6" s="4"/>
      <c r="Z6" s="4"/>
      <c r="AA6" s="4"/>
    </row>
    <row r="7" spans="1:27" x14ac:dyDescent="0.2">
      <c r="A7" s="95" t="s">
        <v>47</v>
      </c>
      <c r="B7" s="95"/>
      <c r="C7" s="96"/>
      <c r="D7" s="96"/>
      <c r="E7" s="96"/>
      <c r="F7" s="96"/>
      <c r="G7" s="96"/>
      <c r="H7" s="96"/>
      <c r="I7" s="96"/>
      <c r="J7" s="96"/>
      <c r="K7" s="96"/>
      <c r="L7" s="96"/>
      <c r="M7" s="96"/>
      <c r="N7" s="96"/>
      <c r="O7" s="96"/>
      <c r="P7" s="96"/>
      <c r="Q7" s="96"/>
      <c r="R7" s="96"/>
      <c r="S7" s="97"/>
      <c r="T7" s="97"/>
      <c r="U7" s="101"/>
      <c r="V7" s="97"/>
      <c r="W7" s="97"/>
      <c r="X7" s="97"/>
      <c r="Y7" s="4"/>
      <c r="Z7" s="4"/>
      <c r="AA7" s="4"/>
    </row>
    <row r="8" spans="1:27" x14ac:dyDescent="0.2">
      <c r="A8" s="95" t="s">
        <v>48</v>
      </c>
      <c r="B8" s="95"/>
      <c r="C8" s="96"/>
      <c r="D8" s="96"/>
      <c r="E8" s="96"/>
      <c r="F8" s="96"/>
      <c r="G8" s="96"/>
      <c r="H8" s="96"/>
      <c r="I8" s="96"/>
      <c r="J8" s="96"/>
      <c r="K8" s="96"/>
      <c r="L8" s="96"/>
      <c r="M8" s="96"/>
      <c r="N8" s="96"/>
      <c r="O8" s="96"/>
      <c r="P8" s="96"/>
      <c r="Q8" s="96"/>
      <c r="R8" s="96"/>
      <c r="S8" s="97"/>
      <c r="T8" s="97"/>
      <c r="U8" s="101"/>
      <c r="V8" s="97"/>
      <c r="W8" s="97"/>
      <c r="X8" s="97"/>
      <c r="Y8" s="4"/>
      <c r="Z8" s="4"/>
      <c r="AA8" s="4"/>
    </row>
    <row r="9" spans="1:27" x14ac:dyDescent="0.2">
      <c r="A9" s="134" t="s">
        <v>49</v>
      </c>
      <c r="B9" s="134"/>
      <c r="C9" s="134"/>
      <c r="D9" s="134"/>
      <c r="E9" s="134"/>
      <c r="F9" s="134"/>
      <c r="G9" s="134"/>
      <c r="H9" s="134"/>
      <c r="I9" s="134"/>
      <c r="J9" s="134"/>
      <c r="K9" s="134"/>
      <c r="L9" s="134"/>
      <c r="M9" s="134"/>
      <c r="N9" s="134"/>
      <c r="O9" s="134"/>
      <c r="P9" s="134"/>
      <c r="Q9" s="134"/>
      <c r="R9" s="134"/>
      <c r="S9" s="134"/>
      <c r="T9" s="134"/>
      <c r="U9" s="134"/>
      <c r="V9" s="134"/>
      <c r="W9" s="134"/>
      <c r="X9" s="134"/>
      <c r="Y9" s="4"/>
      <c r="Z9" s="4"/>
      <c r="AA9" s="4"/>
    </row>
    <row r="10" spans="1:27" x14ac:dyDescent="0.2">
      <c r="A10" s="46"/>
      <c r="B10" s="48"/>
      <c r="C10" s="45"/>
      <c r="D10" s="45"/>
      <c r="E10" s="45"/>
      <c r="F10" s="45"/>
      <c r="G10" s="45"/>
      <c r="H10" s="45"/>
      <c r="I10" s="45"/>
      <c r="J10" s="45"/>
      <c r="K10" s="45"/>
      <c r="L10" s="45"/>
      <c r="M10" s="45"/>
      <c r="N10" s="45"/>
      <c r="O10" s="45"/>
      <c r="P10" s="45"/>
      <c r="Q10" s="46"/>
      <c r="R10" s="45"/>
      <c r="S10" s="46"/>
      <c r="T10" s="46"/>
      <c r="U10" s="47"/>
      <c r="V10" s="46"/>
      <c r="W10" s="46"/>
      <c r="X10" s="46"/>
      <c r="Y10" s="4"/>
      <c r="Z10" s="4"/>
      <c r="AA10" s="4"/>
    </row>
    <row r="11" spans="1:27" x14ac:dyDescent="0.2">
      <c r="A11" s="137" t="s">
        <v>13</v>
      </c>
      <c r="B11" s="138" t="s">
        <v>78</v>
      </c>
      <c r="C11" s="138" t="s">
        <v>22</v>
      </c>
      <c r="D11" s="137" t="s">
        <v>0</v>
      </c>
      <c r="E11" s="138" t="s">
        <v>15</v>
      </c>
      <c r="F11" s="138"/>
      <c r="G11" s="138"/>
      <c r="H11" s="138"/>
      <c r="I11" s="138"/>
      <c r="J11" s="138"/>
      <c r="K11" s="138"/>
      <c r="L11" s="138"/>
      <c r="M11" s="138"/>
      <c r="N11" s="138"/>
      <c r="O11" s="138"/>
      <c r="P11" s="138"/>
      <c r="Q11" s="141" t="s">
        <v>10</v>
      </c>
      <c r="R11" s="139" t="s">
        <v>39</v>
      </c>
      <c r="S11" s="140" t="s">
        <v>11</v>
      </c>
      <c r="T11" s="140"/>
      <c r="U11" s="140"/>
      <c r="V11" s="140"/>
      <c r="W11" s="140"/>
      <c r="X11" s="140"/>
      <c r="Y11" s="140"/>
      <c r="Z11" s="140"/>
      <c r="AA11" s="140"/>
    </row>
    <row r="12" spans="1:27" ht="18.600000000000001" customHeight="1" x14ac:dyDescent="0.2">
      <c r="A12" s="137"/>
      <c r="B12" s="138"/>
      <c r="C12" s="138"/>
      <c r="D12" s="137"/>
      <c r="E12" s="80" t="s">
        <v>1</v>
      </c>
      <c r="F12" s="80" t="s">
        <v>2</v>
      </c>
      <c r="G12" s="80" t="s">
        <v>3</v>
      </c>
      <c r="H12" s="80" t="s">
        <v>4</v>
      </c>
      <c r="I12" s="80" t="s">
        <v>3</v>
      </c>
      <c r="J12" s="80" t="s">
        <v>5</v>
      </c>
      <c r="K12" s="80" t="s">
        <v>5</v>
      </c>
      <c r="L12" s="80" t="s">
        <v>4</v>
      </c>
      <c r="M12" s="80" t="s">
        <v>6</v>
      </c>
      <c r="N12" s="80" t="s">
        <v>7</v>
      </c>
      <c r="O12" s="80" t="s">
        <v>8</v>
      </c>
      <c r="P12" s="80" t="s">
        <v>9</v>
      </c>
      <c r="Q12" s="141"/>
      <c r="R12" s="139"/>
      <c r="S12" s="81" t="s">
        <v>33</v>
      </c>
      <c r="T12" s="82" t="s">
        <v>16</v>
      </c>
      <c r="U12" s="81" t="s">
        <v>23</v>
      </c>
      <c r="V12" s="81" t="s">
        <v>16</v>
      </c>
      <c r="W12" s="81" t="s">
        <v>23</v>
      </c>
      <c r="X12" s="81" t="s">
        <v>16</v>
      </c>
      <c r="Y12" s="81" t="s">
        <v>23</v>
      </c>
      <c r="Z12" s="81" t="s">
        <v>16</v>
      </c>
      <c r="AA12" s="82" t="s">
        <v>12</v>
      </c>
    </row>
    <row r="13" spans="1:27" ht="38.25" x14ac:dyDescent="0.2">
      <c r="A13" s="53">
        <v>1</v>
      </c>
      <c r="B13" s="60" t="s">
        <v>108</v>
      </c>
      <c r="C13" s="40" t="s">
        <v>24</v>
      </c>
      <c r="D13" s="60" t="s">
        <v>109</v>
      </c>
      <c r="E13" s="41" t="s">
        <v>84</v>
      </c>
      <c r="F13" s="41" t="s">
        <v>84</v>
      </c>
      <c r="G13" s="41" t="s">
        <v>84</v>
      </c>
      <c r="H13" s="41" t="s">
        <v>84</v>
      </c>
      <c r="I13" s="41" t="s">
        <v>84</v>
      </c>
      <c r="J13" s="41" t="s">
        <v>84</v>
      </c>
      <c r="K13" s="60" t="s">
        <v>84</v>
      </c>
      <c r="L13" s="60" t="s">
        <v>84</v>
      </c>
      <c r="M13" s="60" t="s">
        <v>84</v>
      </c>
      <c r="N13" s="60" t="s">
        <v>84</v>
      </c>
      <c r="O13" s="60" t="s">
        <v>84</v>
      </c>
      <c r="P13" s="60" t="s">
        <v>84</v>
      </c>
      <c r="Q13" s="40" t="s">
        <v>112</v>
      </c>
      <c r="R13" s="40" t="s">
        <v>113</v>
      </c>
      <c r="S13" s="56" t="s">
        <v>120</v>
      </c>
      <c r="T13" s="57">
        <v>3000</v>
      </c>
      <c r="U13" s="56" t="s">
        <v>25</v>
      </c>
      <c r="V13" s="57">
        <v>0</v>
      </c>
      <c r="W13" s="56" t="s">
        <v>50</v>
      </c>
      <c r="X13" s="57">
        <v>0</v>
      </c>
      <c r="Y13" s="56" t="s">
        <v>50</v>
      </c>
      <c r="Z13" s="57">
        <v>0</v>
      </c>
      <c r="AA13" s="57">
        <f>+T13+V13+X13+Z13</f>
        <v>3000</v>
      </c>
    </row>
    <row r="14" spans="1:27" ht="38.25" x14ac:dyDescent="0.2">
      <c r="A14" s="53">
        <v>2</v>
      </c>
      <c r="B14" s="60" t="s">
        <v>110</v>
      </c>
      <c r="C14" s="40" t="s">
        <v>24</v>
      </c>
      <c r="D14" s="60" t="s">
        <v>111</v>
      </c>
      <c r="E14" s="41" t="s">
        <v>84</v>
      </c>
      <c r="F14" s="41" t="s">
        <v>84</v>
      </c>
      <c r="G14" s="41" t="s">
        <v>84</v>
      </c>
      <c r="H14" s="41" t="s">
        <v>84</v>
      </c>
      <c r="I14" s="41" t="s">
        <v>84</v>
      </c>
      <c r="J14" s="41" t="s">
        <v>84</v>
      </c>
      <c r="K14" s="60" t="s">
        <v>84</v>
      </c>
      <c r="L14" s="60" t="s">
        <v>84</v>
      </c>
      <c r="M14" s="60" t="s">
        <v>84</v>
      </c>
      <c r="N14" s="60" t="s">
        <v>84</v>
      </c>
      <c r="O14" s="60" t="s">
        <v>84</v>
      </c>
      <c r="P14" s="60" t="s">
        <v>84</v>
      </c>
      <c r="Q14" s="40" t="s">
        <v>106</v>
      </c>
      <c r="R14" s="40" t="s">
        <v>119</v>
      </c>
      <c r="S14" s="56" t="s">
        <v>106</v>
      </c>
      <c r="T14" s="57">
        <v>6200</v>
      </c>
      <c r="U14" s="56" t="s">
        <v>25</v>
      </c>
      <c r="V14" s="57">
        <v>0</v>
      </c>
      <c r="W14" s="56" t="s">
        <v>50</v>
      </c>
      <c r="X14" s="57">
        <v>0</v>
      </c>
      <c r="Y14" s="56" t="s">
        <v>50</v>
      </c>
      <c r="Z14" s="57">
        <v>0</v>
      </c>
      <c r="AA14" s="57">
        <f t="shared" ref="AA14:AA15" si="0">+T14+V14+X14+Z14</f>
        <v>6200</v>
      </c>
    </row>
    <row r="15" spans="1:27" ht="65.25" customHeight="1" x14ac:dyDescent="0.2">
      <c r="A15" s="53">
        <v>4</v>
      </c>
      <c r="B15" s="114" t="s">
        <v>114</v>
      </c>
      <c r="C15" s="114" t="s">
        <v>115</v>
      </c>
      <c r="D15" s="114" t="s">
        <v>116</v>
      </c>
      <c r="E15" s="114"/>
      <c r="F15" s="114"/>
      <c r="G15" s="114"/>
      <c r="H15" s="114"/>
      <c r="I15" s="114"/>
      <c r="J15" s="114"/>
      <c r="K15" s="114"/>
      <c r="L15" s="114" t="s">
        <v>84</v>
      </c>
      <c r="M15" s="114" t="s">
        <v>84</v>
      </c>
      <c r="N15" s="114"/>
      <c r="O15" s="114"/>
      <c r="P15" s="114"/>
      <c r="Q15" s="114" t="s">
        <v>117</v>
      </c>
      <c r="R15" s="114" t="s">
        <v>118</v>
      </c>
      <c r="S15" s="56" t="s">
        <v>106</v>
      </c>
      <c r="T15" s="57">
        <v>1500</v>
      </c>
      <c r="U15" s="56" t="s">
        <v>25</v>
      </c>
      <c r="V15" s="57">
        <v>0</v>
      </c>
      <c r="W15" s="56" t="s">
        <v>50</v>
      </c>
      <c r="X15" s="57">
        <v>0</v>
      </c>
      <c r="Y15" s="56" t="s">
        <v>50</v>
      </c>
      <c r="Z15" s="57">
        <v>0</v>
      </c>
      <c r="AA15" s="57">
        <f t="shared" si="0"/>
        <v>1500</v>
      </c>
    </row>
    <row r="16" spans="1:27" ht="25.5" customHeight="1" x14ac:dyDescent="0.2">
      <c r="A16" s="18"/>
      <c r="B16" s="74"/>
      <c r="C16" s="75"/>
      <c r="D16" s="75"/>
      <c r="E16" s="75"/>
      <c r="F16" s="75"/>
      <c r="G16" s="75"/>
      <c r="H16" s="75"/>
      <c r="I16" s="75"/>
      <c r="J16" s="75"/>
      <c r="K16" s="75"/>
      <c r="L16" s="75"/>
      <c r="M16" s="75"/>
      <c r="N16" s="75"/>
      <c r="O16" s="75"/>
      <c r="P16" s="75"/>
      <c r="Q16" s="18"/>
      <c r="R16" s="75"/>
      <c r="S16" s="18"/>
      <c r="T16" s="61">
        <f>SUM(T13:T15)</f>
        <v>10700</v>
      </c>
      <c r="U16" s="18"/>
      <c r="V16" s="61">
        <f>SUM(V13:V15)</f>
        <v>0</v>
      </c>
      <c r="W16" s="18"/>
      <c r="X16" s="61">
        <f>SUM(X13:X15)</f>
        <v>0</v>
      </c>
      <c r="Y16" s="18"/>
      <c r="Z16" s="61">
        <f>SUM(Z13:Z15)</f>
        <v>0</v>
      </c>
      <c r="AA16" s="77">
        <f>SUM(AA13:AA15)</f>
        <v>10700</v>
      </c>
    </row>
  </sheetData>
  <mergeCells count="14">
    <mergeCell ref="A9:X9"/>
    <mergeCell ref="A1:X1"/>
    <mergeCell ref="A2:X2"/>
    <mergeCell ref="A3:X3"/>
    <mergeCell ref="A5:B5"/>
    <mergeCell ref="C5:Q5"/>
    <mergeCell ref="R11:R12"/>
    <mergeCell ref="S11:AA11"/>
    <mergeCell ref="A11:A12"/>
    <mergeCell ref="B11:B12"/>
    <mergeCell ref="C11:C12"/>
    <mergeCell ref="D11:D12"/>
    <mergeCell ref="E11:P11"/>
    <mergeCell ref="Q11:Q12"/>
  </mergeCells>
  <pageMargins left="0.7" right="0.7" top="0.75" bottom="0.75" header="0.3" footer="0.3"/>
  <pageSetup scale="62" orientation="landscape" horizontalDpi="4294967293" verticalDpi="36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AA20"/>
  <sheetViews>
    <sheetView showGridLines="0" view="pageBreakPreview" zoomScale="51" zoomScaleNormal="100" zoomScaleSheetLayoutView="51" zoomScalePageLayoutView="85" workbookViewId="0">
      <selection activeCell="A3" sqref="A3:X3"/>
    </sheetView>
  </sheetViews>
  <sheetFormatPr baseColWidth="10" defaultRowHeight="12.75" x14ac:dyDescent="0.2"/>
  <cols>
    <col min="1" max="1" width="5.140625" style="7" customWidth="1"/>
    <col min="2" max="2" width="15.28515625" style="5" customWidth="1"/>
    <col min="3" max="3" width="11.28515625" style="6" customWidth="1"/>
    <col min="4" max="4" width="15.5703125" style="6" customWidth="1"/>
    <col min="5" max="16" width="2.140625" style="6" customWidth="1"/>
    <col min="17" max="17" width="9.140625" style="7" customWidth="1"/>
    <col min="18" max="18" width="12.140625" style="6" customWidth="1"/>
    <col min="19" max="19" width="12" style="7" customWidth="1"/>
    <col min="20" max="20" width="12.42578125" style="7" customWidth="1"/>
    <col min="21" max="21" width="10.28515625" style="8" customWidth="1"/>
    <col min="22" max="22" width="11.85546875" style="7" customWidth="1"/>
    <col min="23" max="23" width="8.5703125" style="7" customWidth="1"/>
    <col min="24" max="24" width="11" style="7" customWidth="1"/>
    <col min="25" max="25" width="12.85546875" customWidth="1"/>
    <col min="27" max="27" width="13.140625" bestFit="1" customWidth="1"/>
  </cols>
  <sheetData>
    <row r="1" spans="1:27" s="2" customFormat="1" ht="18" x14ac:dyDescent="0.25">
      <c r="A1" s="151" t="s">
        <v>18</v>
      </c>
      <c r="B1" s="151"/>
      <c r="C1" s="151"/>
      <c r="D1" s="151"/>
      <c r="E1" s="151"/>
      <c r="F1" s="151"/>
      <c r="G1" s="151"/>
      <c r="H1" s="151"/>
      <c r="I1" s="151"/>
      <c r="J1" s="151"/>
      <c r="K1" s="151"/>
      <c r="L1" s="151"/>
      <c r="M1" s="151"/>
      <c r="N1" s="151"/>
      <c r="O1" s="151"/>
      <c r="P1" s="151"/>
      <c r="Q1" s="151"/>
      <c r="R1" s="151"/>
      <c r="S1" s="151"/>
      <c r="T1" s="151"/>
      <c r="U1" s="151"/>
      <c r="V1" s="151"/>
      <c r="W1" s="151"/>
      <c r="X1" s="151"/>
    </row>
    <row r="2" spans="1:27" s="2" customFormat="1" ht="15.75" x14ac:dyDescent="0.25">
      <c r="A2" s="152" t="s">
        <v>147</v>
      </c>
      <c r="B2" s="152"/>
      <c r="C2" s="152"/>
      <c r="D2" s="152"/>
      <c r="E2" s="152"/>
      <c r="F2" s="152"/>
      <c r="G2" s="152"/>
      <c r="H2" s="152"/>
      <c r="I2" s="152"/>
      <c r="J2" s="152"/>
      <c r="K2" s="152"/>
      <c r="L2" s="152"/>
      <c r="M2" s="152"/>
      <c r="N2" s="152"/>
      <c r="O2" s="152"/>
      <c r="P2" s="152"/>
      <c r="Q2" s="152"/>
      <c r="R2" s="152"/>
      <c r="S2" s="152"/>
      <c r="T2" s="152"/>
      <c r="U2" s="152"/>
      <c r="V2" s="152"/>
      <c r="W2" s="152"/>
      <c r="X2" s="152"/>
    </row>
    <row r="3" spans="1:27" s="2" customFormat="1" ht="15.75" customHeight="1" x14ac:dyDescent="0.25">
      <c r="A3" s="152" t="s">
        <v>151</v>
      </c>
      <c r="B3" s="152"/>
      <c r="C3" s="152"/>
      <c r="D3" s="152"/>
      <c r="E3" s="152"/>
      <c r="F3" s="152"/>
      <c r="G3" s="152"/>
      <c r="H3" s="152"/>
      <c r="I3" s="152"/>
      <c r="J3" s="152"/>
      <c r="K3" s="152"/>
      <c r="L3" s="152"/>
      <c r="M3" s="152"/>
      <c r="N3" s="152"/>
      <c r="O3" s="152"/>
      <c r="P3" s="152"/>
      <c r="Q3" s="152"/>
      <c r="R3" s="152"/>
      <c r="S3" s="152"/>
      <c r="T3" s="152"/>
      <c r="U3" s="152"/>
      <c r="V3" s="152"/>
      <c r="W3" s="152"/>
      <c r="X3" s="152"/>
    </row>
    <row r="4" spans="1:27" s="2" customFormat="1" ht="12.75" customHeight="1" x14ac:dyDescent="0.25">
      <c r="A4" s="152"/>
      <c r="B4" s="152"/>
      <c r="C4" s="152"/>
      <c r="D4" s="152"/>
      <c r="E4" s="152"/>
      <c r="F4" s="152"/>
      <c r="G4" s="152"/>
      <c r="H4" s="152"/>
      <c r="I4" s="152"/>
      <c r="J4" s="152"/>
      <c r="K4" s="152"/>
      <c r="L4" s="152"/>
      <c r="M4" s="152"/>
      <c r="N4" s="152"/>
      <c r="O4" s="152"/>
      <c r="P4" s="152"/>
      <c r="Q4" s="152"/>
      <c r="R4" s="102"/>
      <c r="S4" s="102"/>
      <c r="T4" s="102"/>
      <c r="U4" s="103"/>
      <c r="V4" s="102"/>
      <c r="W4" s="102"/>
      <c r="X4" s="102"/>
    </row>
    <row r="5" spans="1:27" x14ac:dyDescent="0.2">
      <c r="A5" s="146" t="s">
        <v>19</v>
      </c>
      <c r="B5" s="146"/>
      <c r="C5" s="144" t="s">
        <v>30</v>
      </c>
      <c r="D5" s="144"/>
      <c r="E5" s="144"/>
      <c r="F5" s="144"/>
      <c r="G5" s="144"/>
      <c r="H5" s="144"/>
      <c r="I5" s="144"/>
      <c r="J5" s="144"/>
      <c r="K5" s="144"/>
      <c r="L5" s="144"/>
      <c r="M5" s="144"/>
      <c r="N5" s="144"/>
      <c r="O5" s="144"/>
      <c r="P5" s="144"/>
      <c r="Q5" s="144"/>
      <c r="R5" s="104"/>
      <c r="S5" s="98"/>
      <c r="T5" s="98"/>
      <c r="U5" s="105"/>
      <c r="V5" s="98"/>
      <c r="W5" s="98"/>
      <c r="X5" s="98"/>
      <c r="Y5" s="98"/>
      <c r="Z5" s="98"/>
      <c r="AA5" s="98"/>
    </row>
    <row r="6" spans="1:27" x14ac:dyDescent="0.2">
      <c r="A6" s="146" t="s">
        <v>20</v>
      </c>
      <c r="B6" s="146"/>
      <c r="C6" s="144" t="s">
        <v>51</v>
      </c>
      <c r="D6" s="144"/>
      <c r="E6" s="144"/>
      <c r="F6" s="144"/>
      <c r="G6" s="144"/>
      <c r="H6" s="144"/>
      <c r="I6" s="144"/>
      <c r="J6" s="144"/>
      <c r="K6" s="144"/>
      <c r="L6" s="144"/>
      <c r="M6" s="144"/>
      <c r="N6" s="144"/>
      <c r="O6" s="144"/>
      <c r="P6" s="144"/>
      <c r="Q6" s="144"/>
      <c r="R6" s="104"/>
      <c r="S6" s="98"/>
      <c r="T6" s="98"/>
      <c r="U6" s="105"/>
      <c r="V6" s="98"/>
      <c r="W6" s="98"/>
      <c r="X6" s="98"/>
      <c r="Y6" s="98"/>
      <c r="Z6" s="98"/>
      <c r="AA6" s="98"/>
    </row>
    <row r="7" spans="1:27" ht="12.75" customHeight="1" x14ac:dyDescent="0.2">
      <c r="A7" s="150" t="s">
        <v>21</v>
      </c>
      <c r="B7" s="150"/>
      <c r="C7" s="154" t="s">
        <v>43</v>
      </c>
      <c r="D7" s="154"/>
      <c r="E7" s="154"/>
      <c r="F7" s="154"/>
      <c r="G7" s="154"/>
      <c r="H7" s="154"/>
      <c r="I7" s="154"/>
      <c r="J7" s="154"/>
      <c r="K7" s="154"/>
      <c r="L7" s="154"/>
      <c r="M7" s="154"/>
      <c r="N7" s="154"/>
      <c r="O7" s="154"/>
      <c r="P7" s="154"/>
      <c r="Q7" s="154"/>
      <c r="R7" s="154"/>
      <c r="S7" s="154"/>
      <c r="T7" s="154"/>
      <c r="U7" s="154"/>
      <c r="V7" s="154"/>
      <c r="W7" s="154"/>
      <c r="X7" s="154"/>
      <c r="Y7" s="154"/>
      <c r="Z7" s="154"/>
      <c r="AA7" s="98"/>
    </row>
    <row r="8" spans="1:27" ht="15" customHeight="1" x14ac:dyDescent="0.2">
      <c r="A8" s="72"/>
      <c r="B8" s="72"/>
      <c r="C8" s="71"/>
      <c r="D8" s="71"/>
      <c r="E8" s="71"/>
      <c r="F8" s="71"/>
      <c r="G8" s="71"/>
      <c r="H8" s="71"/>
      <c r="I8" s="71"/>
      <c r="J8" s="71"/>
      <c r="K8" s="71"/>
      <c r="L8" s="71"/>
      <c r="M8" s="71"/>
      <c r="N8" s="71"/>
      <c r="O8" s="71"/>
      <c r="P8" s="71"/>
      <c r="Q8" s="71"/>
      <c r="R8" s="71"/>
      <c r="S8" s="71"/>
      <c r="T8" s="4"/>
      <c r="V8" s="4"/>
      <c r="W8" s="4"/>
      <c r="X8" s="4"/>
      <c r="Y8" s="4"/>
      <c r="Z8" s="4"/>
      <c r="AA8" s="4"/>
    </row>
    <row r="9" spans="1:27" ht="15" customHeight="1" x14ac:dyDescent="0.2">
      <c r="A9" s="147" t="s">
        <v>13</v>
      </c>
      <c r="B9" s="145" t="s">
        <v>78</v>
      </c>
      <c r="C9" s="145" t="s">
        <v>22</v>
      </c>
      <c r="D9" s="147" t="s">
        <v>0</v>
      </c>
      <c r="E9" s="148" t="s">
        <v>15</v>
      </c>
      <c r="F9" s="148"/>
      <c r="G9" s="148"/>
      <c r="H9" s="148"/>
      <c r="I9" s="148"/>
      <c r="J9" s="148"/>
      <c r="K9" s="148"/>
      <c r="L9" s="148"/>
      <c r="M9" s="148"/>
      <c r="N9" s="148"/>
      <c r="O9" s="148"/>
      <c r="P9" s="148"/>
      <c r="Q9" s="149" t="s">
        <v>32</v>
      </c>
      <c r="R9" s="149" t="s">
        <v>39</v>
      </c>
      <c r="S9" s="153" t="s">
        <v>11</v>
      </c>
      <c r="T9" s="153"/>
      <c r="U9" s="153"/>
      <c r="V9" s="153"/>
      <c r="W9" s="153"/>
      <c r="X9" s="153"/>
      <c r="Y9" s="153"/>
      <c r="Z9" s="153"/>
      <c r="AA9" s="153"/>
    </row>
    <row r="10" spans="1:27" ht="15.95" customHeight="1" x14ac:dyDescent="0.2">
      <c r="A10" s="147"/>
      <c r="B10" s="145"/>
      <c r="C10" s="145"/>
      <c r="D10" s="147"/>
      <c r="E10" s="59" t="s">
        <v>1</v>
      </c>
      <c r="F10" s="59" t="s">
        <v>2</v>
      </c>
      <c r="G10" s="59" t="s">
        <v>3</v>
      </c>
      <c r="H10" s="59" t="s">
        <v>4</v>
      </c>
      <c r="I10" s="59" t="s">
        <v>3</v>
      </c>
      <c r="J10" s="59" t="s">
        <v>5</v>
      </c>
      <c r="K10" s="59" t="s">
        <v>5</v>
      </c>
      <c r="L10" s="59" t="s">
        <v>4</v>
      </c>
      <c r="M10" s="59" t="s">
        <v>6</v>
      </c>
      <c r="N10" s="59" t="s">
        <v>7</v>
      </c>
      <c r="O10" s="59" t="s">
        <v>8</v>
      </c>
      <c r="P10" s="59" t="s">
        <v>9</v>
      </c>
      <c r="Q10" s="149"/>
      <c r="R10" s="149"/>
      <c r="S10" s="83" t="s">
        <v>33</v>
      </c>
      <c r="T10" s="70" t="s">
        <v>16</v>
      </c>
      <c r="U10" s="83" t="s">
        <v>23</v>
      </c>
      <c r="V10" s="83" t="s">
        <v>16</v>
      </c>
      <c r="W10" s="83" t="s">
        <v>23</v>
      </c>
      <c r="X10" s="83" t="s">
        <v>16</v>
      </c>
      <c r="Y10" s="83" t="s">
        <v>23</v>
      </c>
      <c r="Z10" s="83" t="s">
        <v>16</v>
      </c>
      <c r="AA10" s="70" t="s">
        <v>12</v>
      </c>
    </row>
    <row r="11" spans="1:27" ht="113.25" customHeight="1" x14ac:dyDescent="0.2">
      <c r="A11" s="40" t="s">
        <v>17</v>
      </c>
      <c r="B11" s="40" t="s">
        <v>121</v>
      </c>
      <c r="C11" s="40" t="s">
        <v>31</v>
      </c>
      <c r="D11" s="40" t="s">
        <v>122</v>
      </c>
      <c r="E11" s="115"/>
      <c r="F11" s="115" t="s">
        <v>84</v>
      </c>
      <c r="G11" s="115"/>
      <c r="H11" s="115"/>
      <c r="I11" s="115"/>
      <c r="J11" s="115"/>
      <c r="K11" s="115"/>
      <c r="L11" s="115" t="s">
        <v>84</v>
      </c>
      <c r="M11" s="115"/>
      <c r="N11" s="115"/>
      <c r="O11" s="115"/>
      <c r="P11" s="116"/>
      <c r="Q11" s="117" t="s">
        <v>106</v>
      </c>
      <c r="R11" s="118" t="s">
        <v>123</v>
      </c>
      <c r="S11" s="40" t="s">
        <v>106</v>
      </c>
      <c r="T11" s="36">
        <v>10000</v>
      </c>
      <c r="U11" s="57" t="s">
        <v>25</v>
      </c>
      <c r="V11" s="36">
        <v>1000</v>
      </c>
      <c r="W11" s="55"/>
      <c r="X11" s="57">
        <v>0</v>
      </c>
      <c r="Y11" s="57" t="s">
        <v>79</v>
      </c>
      <c r="Z11" s="57">
        <v>0</v>
      </c>
      <c r="AA11" s="57">
        <f>T11+V11+X11+Z11</f>
        <v>11000</v>
      </c>
    </row>
    <row r="12" spans="1:27" x14ac:dyDescent="0.2">
      <c r="A12" s="25"/>
      <c r="B12" s="66"/>
      <c r="C12" s="67"/>
      <c r="D12" s="67"/>
      <c r="E12" s="67"/>
      <c r="F12" s="67"/>
      <c r="G12" s="67"/>
      <c r="H12" s="67"/>
      <c r="I12" s="67"/>
      <c r="J12" s="67"/>
      <c r="K12" s="67"/>
      <c r="L12" s="67"/>
      <c r="M12" s="67"/>
      <c r="N12" s="67"/>
      <c r="O12" s="67"/>
      <c r="P12" s="67"/>
      <c r="Q12" s="25"/>
      <c r="R12" s="67"/>
      <c r="S12" s="25"/>
      <c r="T12" s="36">
        <f>SUM(T11)</f>
        <v>10000</v>
      </c>
      <c r="U12" s="68"/>
      <c r="V12" s="36">
        <f>SUM(V11)</f>
        <v>1000</v>
      </c>
      <c r="W12" s="25"/>
      <c r="X12" s="57">
        <f>SUM(X11)</f>
        <v>0</v>
      </c>
      <c r="Y12" s="25"/>
      <c r="Z12" s="57">
        <f>SUM(Z11)</f>
        <v>0</v>
      </c>
      <c r="AA12" s="78">
        <f>SUM(AA11)</f>
        <v>11000</v>
      </c>
    </row>
    <row r="20" spans="20:20" x14ac:dyDescent="0.2">
      <c r="T20" s="69"/>
    </row>
  </sheetData>
  <mergeCells count="19">
    <mergeCell ref="S9:AA9"/>
    <mergeCell ref="C9:C10"/>
    <mergeCell ref="D9:D10"/>
    <mergeCell ref="C6:Q6"/>
    <mergeCell ref="R9:R10"/>
    <mergeCell ref="C7:Z7"/>
    <mergeCell ref="A1:X1"/>
    <mergeCell ref="A2:X2"/>
    <mergeCell ref="A3:X3"/>
    <mergeCell ref="A4:B4"/>
    <mergeCell ref="C4:Q4"/>
    <mergeCell ref="C5:Q5"/>
    <mergeCell ref="B9:B10"/>
    <mergeCell ref="A6:B6"/>
    <mergeCell ref="A9:A10"/>
    <mergeCell ref="E9:P9"/>
    <mergeCell ref="Q9:Q10"/>
    <mergeCell ref="A7:B7"/>
    <mergeCell ref="A5:B5"/>
  </mergeCells>
  <phoneticPr fontId="0" type="noConversion"/>
  <printOptions horizontalCentered="1"/>
  <pageMargins left="0.23622047244094491" right="0.23622047244094491" top="0.74803149606299213" bottom="0.19685039370078741" header="0.31496062992125984" footer="0.31496062992125984"/>
  <pageSetup scale="65" orientation="landscape" r:id="rId1"/>
  <headerFooter alignWithMargins="0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AA18"/>
  <sheetViews>
    <sheetView showGridLines="0" view="pageBreakPreview" zoomScale="51" zoomScaleNormal="70" zoomScaleSheetLayoutView="51" zoomScalePageLayoutView="85" workbookViewId="0">
      <selection activeCell="Z6" sqref="Z6"/>
    </sheetView>
  </sheetViews>
  <sheetFormatPr baseColWidth="10" defaultRowHeight="12.75" x14ac:dyDescent="0.2"/>
  <cols>
    <col min="1" max="1" width="7.7109375" customWidth="1"/>
    <col min="2" max="2" width="17.140625" customWidth="1"/>
    <col min="4" max="4" width="14" customWidth="1"/>
    <col min="5" max="5" width="2.28515625" bestFit="1" customWidth="1"/>
    <col min="6" max="6" width="2.140625" bestFit="1" customWidth="1"/>
    <col min="7" max="7" width="2.42578125" bestFit="1" customWidth="1"/>
    <col min="8" max="8" width="2.28515625" bestFit="1" customWidth="1"/>
    <col min="9" max="9" width="2.42578125" bestFit="1" customWidth="1"/>
    <col min="10" max="11" width="2" bestFit="1" customWidth="1"/>
    <col min="12" max="13" width="2.28515625" bestFit="1" customWidth="1"/>
    <col min="14" max="14" width="2.42578125" bestFit="1" customWidth="1"/>
    <col min="15" max="16" width="2.28515625" bestFit="1" customWidth="1"/>
    <col min="17" max="18" width="12.28515625" customWidth="1"/>
    <col min="19" max="19" width="15.140625" customWidth="1"/>
    <col min="26" max="26" width="13.28515625" bestFit="1" customWidth="1"/>
    <col min="27" max="27" width="13.28515625" customWidth="1"/>
  </cols>
  <sheetData>
    <row r="1" spans="1:27" ht="18" x14ac:dyDescent="0.25">
      <c r="A1" s="142" t="s">
        <v>18</v>
      </c>
      <c r="B1" s="142"/>
      <c r="C1" s="142"/>
      <c r="D1" s="142"/>
      <c r="E1" s="142"/>
      <c r="F1" s="142"/>
      <c r="G1" s="142"/>
      <c r="H1" s="142"/>
      <c r="I1" s="142"/>
      <c r="J1" s="142"/>
      <c r="K1" s="142"/>
      <c r="L1" s="142"/>
      <c r="M1" s="142"/>
      <c r="N1" s="142"/>
      <c r="O1" s="142"/>
      <c r="P1" s="142"/>
      <c r="Q1" s="142"/>
      <c r="R1" s="142"/>
      <c r="S1" s="142"/>
      <c r="T1" s="142"/>
      <c r="U1" s="142"/>
      <c r="V1" s="142"/>
      <c r="W1" s="142"/>
      <c r="X1" s="142"/>
      <c r="Y1" s="2"/>
      <c r="Z1" s="2"/>
      <c r="AA1" s="2"/>
    </row>
    <row r="2" spans="1:27" ht="15.75" x14ac:dyDescent="0.25">
      <c r="A2" s="143" t="s">
        <v>140</v>
      </c>
      <c r="B2" s="143"/>
      <c r="C2" s="143"/>
      <c r="D2" s="143"/>
      <c r="E2" s="143"/>
      <c r="F2" s="143"/>
      <c r="G2" s="143"/>
      <c r="H2" s="143"/>
      <c r="I2" s="143"/>
      <c r="J2" s="143"/>
      <c r="K2" s="143"/>
      <c r="L2" s="143"/>
      <c r="M2" s="143"/>
      <c r="N2" s="143"/>
      <c r="O2" s="143"/>
      <c r="P2" s="143"/>
      <c r="Q2" s="143"/>
      <c r="R2" s="143"/>
      <c r="S2" s="143"/>
      <c r="T2" s="143"/>
      <c r="U2" s="143"/>
      <c r="V2" s="143"/>
      <c r="W2" s="143"/>
      <c r="X2" s="143"/>
      <c r="Y2" s="2"/>
      <c r="Z2" s="2"/>
      <c r="AA2" s="2"/>
    </row>
    <row r="3" spans="1:27" ht="15.75" x14ac:dyDescent="0.25">
      <c r="A3" s="143" t="s">
        <v>151</v>
      </c>
      <c r="B3" s="143"/>
      <c r="C3" s="143"/>
      <c r="D3" s="143"/>
      <c r="E3" s="143"/>
      <c r="F3" s="143"/>
      <c r="G3" s="143"/>
      <c r="H3" s="143"/>
      <c r="I3" s="143"/>
      <c r="J3" s="143"/>
      <c r="K3" s="143"/>
      <c r="L3" s="143"/>
      <c r="M3" s="143"/>
      <c r="N3" s="143"/>
      <c r="O3" s="143"/>
      <c r="P3" s="143"/>
      <c r="Q3" s="143"/>
      <c r="R3" s="143"/>
      <c r="S3" s="143"/>
      <c r="T3" s="143"/>
      <c r="U3" s="143"/>
      <c r="V3" s="143"/>
      <c r="W3" s="143"/>
      <c r="X3" s="143"/>
      <c r="Y3" s="2"/>
      <c r="Z3" s="2"/>
      <c r="AA3" s="2"/>
    </row>
    <row r="4" spans="1:27" ht="15.75" x14ac:dyDescent="0.25">
      <c r="A4" s="99"/>
      <c r="B4" s="99"/>
      <c r="C4" s="99"/>
      <c r="D4" s="99"/>
      <c r="E4" s="99"/>
      <c r="F4" s="99"/>
      <c r="G4" s="99"/>
      <c r="H4" s="99"/>
      <c r="I4" s="99"/>
      <c r="J4" s="99"/>
      <c r="K4" s="99"/>
      <c r="L4" s="99"/>
      <c r="M4" s="99"/>
      <c r="N4" s="99"/>
      <c r="O4" s="99"/>
      <c r="P4" s="99"/>
      <c r="Q4" s="99"/>
      <c r="R4" s="99"/>
      <c r="S4" s="99"/>
      <c r="T4" s="99"/>
      <c r="U4" s="100"/>
      <c r="V4" s="99"/>
      <c r="W4" s="99"/>
      <c r="X4" s="99"/>
      <c r="Y4" s="2"/>
      <c r="Z4" s="2"/>
      <c r="AA4" s="2"/>
    </row>
    <row r="5" spans="1:27" ht="15.75" x14ac:dyDescent="0.25">
      <c r="A5" s="143"/>
      <c r="B5" s="143"/>
      <c r="C5" s="143"/>
      <c r="D5" s="143"/>
      <c r="E5" s="143"/>
      <c r="F5" s="143"/>
      <c r="G5" s="143"/>
      <c r="H5" s="143"/>
      <c r="I5" s="143"/>
      <c r="J5" s="143"/>
      <c r="K5" s="143"/>
      <c r="L5" s="143"/>
      <c r="M5" s="143"/>
      <c r="N5" s="143"/>
      <c r="O5" s="143"/>
      <c r="P5" s="143"/>
      <c r="Q5" s="143"/>
      <c r="R5" s="99"/>
      <c r="S5" s="99"/>
      <c r="T5" s="99"/>
      <c r="U5" s="100"/>
      <c r="V5" s="99"/>
      <c r="W5" s="99"/>
      <c r="X5" s="99"/>
      <c r="Y5" s="2"/>
      <c r="Z5" s="2"/>
      <c r="AA5" s="2"/>
    </row>
    <row r="6" spans="1:27" x14ac:dyDescent="0.2">
      <c r="A6" s="95" t="s">
        <v>29</v>
      </c>
      <c r="B6" s="95"/>
      <c r="C6" s="96"/>
      <c r="D6" s="96"/>
      <c r="E6" s="96"/>
      <c r="F6" s="96"/>
      <c r="G6" s="96"/>
      <c r="H6" s="96"/>
      <c r="I6" s="96"/>
      <c r="J6" s="96"/>
      <c r="K6" s="96"/>
      <c r="L6" s="96"/>
      <c r="M6" s="96"/>
      <c r="N6" s="96"/>
      <c r="O6" s="96"/>
      <c r="P6" s="96"/>
      <c r="Q6" s="96"/>
      <c r="R6" s="96"/>
      <c r="S6" s="97"/>
      <c r="T6" s="97"/>
      <c r="U6" s="101"/>
      <c r="V6" s="97"/>
      <c r="W6" s="97"/>
      <c r="X6" s="97"/>
      <c r="Y6" s="98"/>
      <c r="Z6" s="98"/>
      <c r="AA6" s="98"/>
    </row>
    <row r="7" spans="1:27" x14ac:dyDescent="0.2">
      <c r="A7" s="95" t="s">
        <v>53</v>
      </c>
      <c r="B7" s="95"/>
      <c r="C7" s="96"/>
      <c r="D7" s="96"/>
      <c r="E7" s="96"/>
      <c r="F7" s="96"/>
      <c r="G7" s="96"/>
      <c r="H7" s="96"/>
      <c r="I7" s="96"/>
      <c r="J7" s="96"/>
      <c r="K7" s="96"/>
      <c r="L7" s="96"/>
      <c r="M7" s="96"/>
      <c r="N7" s="96"/>
      <c r="O7" s="96"/>
      <c r="P7" s="96"/>
      <c r="Q7" s="96"/>
      <c r="R7" s="96"/>
      <c r="S7" s="97"/>
      <c r="T7" s="97"/>
      <c r="U7" s="101"/>
      <c r="V7" s="97"/>
      <c r="W7" s="97"/>
      <c r="X7" s="97"/>
      <c r="Y7" s="98"/>
      <c r="Z7" s="98"/>
      <c r="AA7" s="98"/>
    </row>
    <row r="8" spans="1:27" x14ac:dyDescent="0.2">
      <c r="A8" s="95" t="s">
        <v>54</v>
      </c>
      <c r="B8" s="95"/>
      <c r="C8" s="96"/>
      <c r="D8" s="96"/>
      <c r="E8" s="96"/>
      <c r="F8" s="96"/>
      <c r="G8" s="96"/>
      <c r="H8" s="96"/>
      <c r="I8" s="96"/>
      <c r="J8" s="96"/>
      <c r="K8" s="96"/>
      <c r="L8" s="96"/>
      <c r="M8" s="96"/>
      <c r="N8" s="96"/>
      <c r="O8" s="96"/>
      <c r="P8" s="96"/>
      <c r="Q8" s="96"/>
      <c r="R8" s="96"/>
      <c r="S8" s="97"/>
      <c r="T8" s="97"/>
      <c r="U8" s="101"/>
      <c r="V8" s="97"/>
      <c r="W8" s="97"/>
      <c r="X8" s="97"/>
      <c r="Y8" s="98"/>
      <c r="Z8" s="98"/>
      <c r="AA8" s="98"/>
    </row>
    <row r="9" spans="1:27" ht="16.149999999999999" customHeight="1" x14ac:dyDescent="0.2">
      <c r="A9" s="134" t="s">
        <v>55</v>
      </c>
      <c r="B9" s="134"/>
      <c r="C9" s="134"/>
      <c r="D9" s="134"/>
      <c r="E9" s="134"/>
      <c r="F9" s="134"/>
      <c r="G9" s="134"/>
      <c r="H9" s="134"/>
      <c r="I9" s="134"/>
      <c r="J9" s="134"/>
      <c r="K9" s="134"/>
      <c r="L9" s="134"/>
      <c r="M9" s="134"/>
      <c r="N9" s="134"/>
      <c r="O9" s="134"/>
      <c r="P9" s="134"/>
      <c r="Q9" s="134"/>
      <c r="R9" s="134"/>
      <c r="S9" s="134"/>
      <c r="T9" s="134"/>
      <c r="U9" s="134"/>
      <c r="V9" s="134"/>
      <c r="W9" s="134"/>
      <c r="X9" s="134"/>
      <c r="Y9" s="98"/>
      <c r="Z9" s="98"/>
      <c r="AA9" s="98"/>
    </row>
    <row r="10" spans="1:27" x14ac:dyDescent="0.2">
      <c r="A10" s="46"/>
      <c r="B10" s="48"/>
      <c r="C10" s="45"/>
      <c r="D10" s="45"/>
      <c r="E10" s="45"/>
      <c r="F10" s="45"/>
      <c r="G10" s="45"/>
      <c r="H10" s="45"/>
      <c r="I10" s="45"/>
      <c r="J10" s="45"/>
      <c r="K10" s="45"/>
      <c r="L10" s="45"/>
      <c r="M10" s="45"/>
      <c r="N10" s="45"/>
      <c r="O10" s="45"/>
      <c r="P10" s="45"/>
      <c r="Q10" s="46"/>
      <c r="R10" s="45"/>
      <c r="S10" s="46"/>
      <c r="T10" s="46"/>
      <c r="U10" s="47"/>
      <c r="V10" s="46"/>
      <c r="W10" s="46"/>
      <c r="X10" s="46"/>
      <c r="Y10" s="4"/>
      <c r="Z10" s="4"/>
      <c r="AA10" s="4"/>
    </row>
    <row r="11" spans="1:27" x14ac:dyDescent="0.2">
      <c r="A11" s="137" t="s">
        <v>13</v>
      </c>
      <c r="B11" s="135" t="s">
        <v>78</v>
      </c>
      <c r="C11" s="135" t="s">
        <v>22</v>
      </c>
      <c r="D11" s="137" t="s">
        <v>0</v>
      </c>
      <c r="E11" s="135" t="s">
        <v>15</v>
      </c>
      <c r="F11" s="135"/>
      <c r="G11" s="135"/>
      <c r="H11" s="135"/>
      <c r="I11" s="135"/>
      <c r="J11" s="135"/>
      <c r="K11" s="135"/>
      <c r="L11" s="135"/>
      <c r="M11" s="135"/>
      <c r="N11" s="135"/>
      <c r="O11" s="135"/>
      <c r="P11" s="135"/>
      <c r="Q11" s="138" t="s">
        <v>10</v>
      </c>
      <c r="R11" s="133" t="s">
        <v>39</v>
      </c>
      <c r="S11" s="136" t="s">
        <v>11</v>
      </c>
      <c r="T11" s="136"/>
      <c r="U11" s="136"/>
      <c r="V11" s="136"/>
      <c r="W11" s="136"/>
      <c r="X11" s="136"/>
      <c r="Y11" s="136"/>
      <c r="Z11" s="136"/>
      <c r="AA11" s="136"/>
    </row>
    <row r="12" spans="1:27" x14ac:dyDescent="0.2">
      <c r="A12" s="156"/>
      <c r="B12" s="157"/>
      <c r="C12" s="157"/>
      <c r="D12" s="156"/>
      <c r="E12" s="65" t="s">
        <v>1</v>
      </c>
      <c r="F12" s="65" t="s">
        <v>2</v>
      </c>
      <c r="G12" s="65" t="s">
        <v>3</v>
      </c>
      <c r="H12" s="65" t="s">
        <v>4</v>
      </c>
      <c r="I12" s="65" t="s">
        <v>3</v>
      </c>
      <c r="J12" s="65" t="s">
        <v>5</v>
      </c>
      <c r="K12" s="65" t="s">
        <v>5</v>
      </c>
      <c r="L12" s="65" t="s">
        <v>4</v>
      </c>
      <c r="M12" s="65" t="s">
        <v>6</v>
      </c>
      <c r="N12" s="65" t="s">
        <v>7</v>
      </c>
      <c r="O12" s="65" t="s">
        <v>8</v>
      </c>
      <c r="P12" s="65" t="s">
        <v>9</v>
      </c>
      <c r="Q12" s="158"/>
      <c r="R12" s="155"/>
      <c r="S12" s="84" t="s">
        <v>33</v>
      </c>
      <c r="T12" s="85" t="s">
        <v>16</v>
      </c>
      <c r="U12" s="84" t="s">
        <v>23</v>
      </c>
      <c r="V12" s="84" t="s">
        <v>16</v>
      </c>
      <c r="W12" s="84" t="s">
        <v>23</v>
      </c>
      <c r="X12" s="84" t="s">
        <v>16</v>
      </c>
      <c r="Y12" s="84" t="s">
        <v>23</v>
      </c>
      <c r="Z12" s="84" t="s">
        <v>16</v>
      </c>
      <c r="AA12" s="85" t="s">
        <v>12</v>
      </c>
    </row>
    <row r="13" spans="1:27" ht="60.75" customHeight="1" x14ac:dyDescent="0.2">
      <c r="A13" s="79">
        <v>1</v>
      </c>
      <c r="B13" s="126" t="s">
        <v>56</v>
      </c>
      <c r="C13" s="126"/>
      <c r="D13" s="126"/>
      <c r="E13" s="32"/>
      <c r="F13" s="32"/>
      <c r="G13" s="32"/>
      <c r="H13" s="32"/>
      <c r="I13" s="32"/>
      <c r="J13" s="32"/>
      <c r="K13" s="32"/>
      <c r="L13" s="32"/>
      <c r="M13" s="32"/>
      <c r="N13" s="32"/>
      <c r="O13" s="32"/>
      <c r="P13" s="32"/>
      <c r="Q13" s="32"/>
      <c r="R13" s="32"/>
      <c r="S13" s="52"/>
      <c r="T13" s="52"/>
      <c r="U13" s="52"/>
      <c r="V13" s="52"/>
      <c r="W13" s="52"/>
      <c r="X13" s="52"/>
      <c r="Y13" s="18"/>
      <c r="Z13" s="18"/>
      <c r="AA13" s="18"/>
    </row>
    <row r="14" spans="1:27" ht="120" x14ac:dyDescent="0.2">
      <c r="A14" s="41">
        <v>1.1000000000000001</v>
      </c>
      <c r="B14" s="120" t="s">
        <v>124</v>
      </c>
      <c r="C14" s="121" t="s">
        <v>125</v>
      </c>
      <c r="D14" s="120" t="s">
        <v>126</v>
      </c>
      <c r="E14" s="120" t="s">
        <v>84</v>
      </c>
      <c r="F14" s="120" t="s">
        <v>84</v>
      </c>
      <c r="G14" s="120" t="s">
        <v>84</v>
      </c>
      <c r="H14" s="120" t="s">
        <v>84</v>
      </c>
      <c r="I14" s="120" t="s">
        <v>84</v>
      </c>
      <c r="J14" s="120"/>
      <c r="K14" s="120"/>
      <c r="L14" s="120"/>
      <c r="M14" s="120"/>
      <c r="N14" s="120"/>
      <c r="O14" s="120"/>
      <c r="P14" s="120"/>
      <c r="Q14" s="122" t="s">
        <v>136</v>
      </c>
      <c r="R14" s="120" t="s">
        <v>127</v>
      </c>
      <c r="S14" s="56" t="s">
        <v>106</v>
      </c>
      <c r="T14" s="123">
        <v>750</v>
      </c>
      <c r="U14" s="120" t="s">
        <v>25</v>
      </c>
      <c r="V14" s="123">
        <v>3000</v>
      </c>
      <c r="W14" s="56" t="s">
        <v>52</v>
      </c>
      <c r="X14" s="57">
        <v>0</v>
      </c>
      <c r="Y14" s="56" t="s">
        <v>38</v>
      </c>
      <c r="Z14" s="57">
        <v>2500</v>
      </c>
      <c r="AA14" s="57">
        <f>T14+V14+X14+Z14</f>
        <v>6250</v>
      </c>
    </row>
    <row r="15" spans="1:27" ht="48" x14ac:dyDescent="0.2">
      <c r="A15" s="41">
        <v>1.2</v>
      </c>
      <c r="B15" s="124" t="s">
        <v>128</v>
      </c>
      <c r="C15" s="121" t="s">
        <v>129</v>
      </c>
      <c r="D15" s="120" t="s">
        <v>130</v>
      </c>
      <c r="E15" s="119"/>
      <c r="F15" s="119"/>
      <c r="G15" s="119"/>
      <c r="H15" s="119"/>
      <c r="I15" s="119"/>
      <c r="J15" s="119" t="s">
        <v>28</v>
      </c>
      <c r="K15" s="119" t="s">
        <v>28</v>
      </c>
      <c r="L15" s="119" t="s">
        <v>28</v>
      </c>
      <c r="M15" s="119"/>
      <c r="N15" s="119"/>
      <c r="O15" s="119"/>
      <c r="P15" s="119"/>
      <c r="Q15" s="119" t="s">
        <v>131</v>
      </c>
      <c r="R15" s="120" t="s">
        <v>132</v>
      </c>
      <c r="S15" s="56" t="s">
        <v>106</v>
      </c>
      <c r="T15" s="123">
        <v>2000</v>
      </c>
      <c r="U15" s="120" t="s">
        <v>25</v>
      </c>
      <c r="V15" s="123">
        <v>0</v>
      </c>
      <c r="W15" s="56" t="s">
        <v>52</v>
      </c>
      <c r="X15" s="57">
        <v>0</v>
      </c>
      <c r="Y15" s="56" t="s">
        <v>52</v>
      </c>
      <c r="Z15" s="57">
        <v>0</v>
      </c>
      <c r="AA15" s="57">
        <f>T15+V15+X15+Z15</f>
        <v>2000</v>
      </c>
    </row>
    <row r="16" spans="1:27" ht="60" x14ac:dyDescent="0.2">
      <c r="A16" s="41">
        <v>1.3</v>
      </c>
      <c r="B16" s="124" t="s">
        <v>133</v>
      </c>
      <c r="C16" s="121" t="s">
        <v>134</v>
      </c>
      <c r="D16" s="120" t="s">
        <v>135</v>
      </c>
      <c r="E16" s="119"/>
      <c r="F16" s="119"/>
      <c r="G16" s="119"/>
      <c r="H16" s="119" t="s">
        <v>28</v>
      </c>
      <c r="I16" s="119" t="s">
        <v>28</v>
      </c>
      <c r="J16" s="119"/>
      <c r="K16" s="119"/>
      <c r="L16" s="119"/>
      <c r="M16" s="119"/>
      <c r="N16" s="119"/>
      <c r="O16" s="119"/>
      <c r="P16" s="119"/>
      <c r="Q16" s="119" t="s">
        <v>137</v>
      </c>
      <c r="R16" s="120" t="s">
        <v>138</v>
      </c>
      <c r="S16" s="56" t="s">
        <v>106</v>
      </c>
      <c r="T16" s="123">
        <v>3000</v>
      </c>
      <c r="U16" s="120" t="s">
        <v>25</v>
      </c>
      <c r="V16" s="123">
        <v>0</v>
      </c>
      <c r="W16" s="56" t="s">
        <v>52</v>
      </c>
      <c r="X16" s="57">
        <v>0</v>
      </c>
      <c r="Y16" s="56" t="s">
        <v>38</v>
      </c>
      <c r="Z16" s="57">
        <v>89500</v>
      </c>
      <c r="AA16" s="57">
        <f>T16+V16+X16+Z16</f>
        <v>92500</v>
      </c>
    </row>
    <row r="17" spans="1:27" x14ac:dyDescent="0.2">
      <c r="A17" s="41"/>
      <c r="B17" s="40"/>
      <c r="C17" s="40"/>
      <c r="D17" s="58"/>
      <c r="E17" s="38"/>
      <c r="F17" s="38"/>
      <c r="G17" s="38"/>
      <c r="H17" s="38"/>
      <c r="I17" s="38"/>
      <c r="J17" s="38"/>
      <c r="K17" s="38"/>
      <c r="L17" s="38"/>
      <c r="M17" s="38"/>
      <c r="N17" s="38"/>
      <c r="O17" s="38"/>
      <c r="P17" s="38"/>
      <c r="Q17" s="40"/>
      <c r="R17" s="40"/>
      <c r="S17" s="40"/>
      <c r="T17" s="43"/>
      <c r="U17" s="54"/>
      <c r="V17" s="36"/>
      <c r="W17" s="55"/>
      <c r="X17" s="57"/>
      <c r="Y17" s="56"/>
      <c r="Z17" s="57"/>
      <c r="AA17" s="57"/>
    </row>
    <row r="18" spans="1:27" x14ac:dyDescent="0.2">
      <c r="A18" s="25"/>
      <c r="B18" s="25"/>
      <c r="C18" s="25"/>
      <c r="D18" s="25"/>
      <c r="E18" s="25"/>
      <c r="F18" s="25"/>
      <c r="G18" s="25"/>
      <c r="H18" s="25"/>
      <c r="I18" s="25"/>
      <c r="J18" s="25"/>
      <c r="K18" s="25"/>
      <c r="L18" s="25"/>
      <c r="M18" s="25"/>
      <c r="N18" s="25"/>
      <c r="O18" s="25"/>
      <c r="P18" s="25"/>
      <c r="Q18" s="25"/>
      <c r="R18" s="18"/>
      <c r="S18" s="18"/>
      <c r="T18" s="61">
        <f>SUM(T14:T17)</f>
        <v>5750</v>
      </c>
      <c r="U18" s="61"/>
      <c r="V18" s="61">
        <f>SUM(V14:V17)</f>
        <v>3000</v>
      </c>
      <c r="W18" s="61"/>
      <c r="X18" s="61">
        <f>SUM(X14:X17)</f>
        <v>0</v>
      </c>
      <c r="Y18" s="61"/>
      <c r="Z18" s="61">
        <f>SUM(Z14:Z17)</f>
        <v>92000</v>
      </c>
      <c r="AA18" s="77">
        <f>SUM(AA14:AA17)</f>
        <v>100750</v>
      </c>
    </row>
  </sheetData>
  <mergeCells count="15">
    <mergeCell ref="A9:X9"/>
    <mergeCell ref="A1:X1"/>
    <mergeCell ref="A2:X2"/>
    <mergeCell ref="A3:X3"/>
    <mergeCell ref="A5:B5"/>
    <mergeCell ref="C5:Q5"/>
    <mergeCell ref="R11:R12"/>
    <mergeCell ref="S11:AA11"/>
    <mergeCell ref="B13:D13"/>
    <mergeCell ref="A11:A12"/>
    <mergeCell ref="B11:B12"/>
    <mergeCell ref="C11:C12"/>
    <mergeCell ref="D11:D12"/>
    <mergeCell ref="E11:P11"/>
    <mergeCell ref="Q11:Q12"/>
  </mergeCells>
  <pageMargins left="0.23958333333333334" right="2.4509803921568627E-2" top="0.75" bottom="0.75" header="0.3" footer="0.3"/>
  <pageSetup scale="64" orientation="landscape" horizontalDpi="4294967293" verticalDpi="360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C1:I20"/>
  <sheetViews>
    <sheetView showGridLines="0" view="pageBreakPreview" zoomScale="80" zoomScaleNormal="100" zoomScaleSheetLayoutView="80" workbookViewId="0">
      <selection activeCell="M8" sqref="M8"/>
    </sheetView>
  </sheetViews>
  <sheetFormatPr baseColWidth="10" defaultRowHeight="12.75" x14ac:dyDescent="0.2"/>
  <cols>
    <col min="1" max="1" width="7.5703125" customWidth="1"/>
    <col min="2" max="2" width="4.140625" customWidth="1"/>
    <col min="3" max="3" width="22.5703125" customWidth="1"/>
    <col min="4" max="4" width="18.28515625" customWidth="1"/>
    <col min="5" max="5" width="18.7109375" customWidth="1"/>
    <col min="6" max="6" width="18.140625" customWidth="1"/>
    <col min="7" max="7" width="15.7109375" customWidth="1"/>
    <col min="8" max="8" width="18.5703125" customWidth="1"/>
    <col min="10" max="10" width="3.42578125" customWidth="1"/>
  </cols>
  <sheetData>
    <row r="1" spans="3:9" x14ac:dyDescent="0.2">
      <c r="C1" s="163" t="s">
        <v>148</v>
      </c>
      <c r="D1" s="163"/>
      <c r="E1" s="163"/>
      <c r="F1" s="163"/>
      <c r="G1" s="163"/>
      <c r="H1" s="163"/>
      <c r="I1" s="163"/>
    </row>
    <row r="3" spans="3:9" x14ac:dyDescent="0.2">
      <c r="C3" s="164" t="s">
        <v>150</v>
      </c>
      <c r="D3" s="164"/>
      <c r="E3" s="164"/>
      <c r="F3" s="164"/>
      <c r="G3" s="164"/>
      <c r="H3" s="164"/>
      <c r="I3" s="164"/>
    </row>
    <row r="4" spans="3:9" x14ac:dyDescent="0.2">
      <c r="C4" s="165"/>
      <c r="D4" s="165"/>
      <c r="E4" s="165"/>
      <c r="F4" s="165"/>
      <c r="G4" s="165"/>
      <c r="H4" s="165"/>
      <c r="I4" s="165"/>
    </row>
    <row r="5" spans="3:9" ht="25.5" x14ac:dyDescent="0.2">
      <c r="C5" s="159" t="s">
        <v>34</v>
      </c>
      <c r="D5" s="21" t="s">
        <v>38</v>
      </c>
      <c r="E5" s="21" t="s">
        <v>37</v>
      </c>
      <c r="F5" s="21" t="s">
        <v>25</v>
      </c>
      <c r="G5" s="24" t="s">
        <v>41</v>
      </c>
      <c r="H5" s="22" t="s">
        <v>12</v>
      </c>
      <c r="I5" s="166"/>
    </row>
    <row r="6" spans="3:9" x14ac:dyDescent="0.2">
      <c r="C6" s="159"/>
      <c r="D6" s="22" t="s">
        <v>35</v>
      </c>
      <c r="E6" s="22"/>
      <c r="F6" s="22"/>
      <c r="G6" s="22" t="s">
        <v>35</v>
      </c>
      <c r="H6" s="22" t="s">
        <v>35</v>
      </c>
      <c r="I6" s="166"/>
    </row>
    <row r="7" spans="3:9" x14ac:dyDescent="0.2">
      <c r="C7" s="18" t="s">
        <v>36</v>
      </c>
      <c r="D7" s="26">
        <f>'Proteccion y control'!X18</f>
        <v>0</v>
      </c>
      <c r="E7" s="26">
        <f>'Proteccion y control'!T18</f>
        <v>14850</v>
      </c>
      <c r="F7" s="26">
        <f>'Proteccion y control'!V18</f>
        <v>10800</v>
      </c>
      <c r="G7" s="26">
        <v>0</v>
      </c>
      <c r="H7" s="26">
        <f>D7+E7+F7+G7</f>
        <v>25650</v>
      </c>
      <c r="I7" s="1"/>
    </row>
    <row r="8" spans="3:9" x14ac:dyDescent="0.2">
      <c r="C8" s="18" t="s">
        <v>26</v>
      </c>
      <c r="D8" s="26">
        <f>'Investigación y Monitoreo'!Z15</f>
        <v>0</v>
      </c>
      <c r="E8" s="26">
        <v>2700</v>
      </c>
      <c r="F8" s="61">
        <f>'Investigación y Monitoreo'!V15</f>
        <v>8700</v>
      </c>
      <c r="G8" s="61">
        <f>'Investigación y Monitoreo'!X15</f>
        <v>2500</v>
      </c>
      <c r="H8" s="26">
        <f>D8+E8+F8+G8</f>
        <v>13900</v>
      </c>
      <c r="I8" s="1"/>
    </row>
    <row r="9" spans="3:9" x14ac:dyDescent="0.2">
      <c r="C9" s="18" t="s">
        <v>61</v>
      </c>
      <c r="D9" s="26">
        <f>'Conservación de RRNN'!Z16</f>
        <v>0</v>
      </c>
      <c r="E9" s="26">
        <f>'Conservación de RRNN'!T16</f>
        <v>10700</v>
      </c>
      <c r="F9" s="26">
        <f>'Conservación de RRNN'!V16</f>
        <v>0</v>
      </c>
      <c r="G9" s="26">
        <f>'Conservación de RRNN'!X16</f>
        <v>0</v>
      </c>
      <c r="H9" s="26">
        <f>D9+E9+F9+G9</f>
        <v>10700</v>
      </c>
      <c r="I9" s="1"/>
    </row>
    <row r="10" spans="3:9" x14ac:dyDescent="0.2">
      <c r="C10" s="18" t="s">
        <v>62</v>
      </c>
      <c r="D10" s="26">
        <f>'Ordenamiento territorial'!Z12</f>
        <v>0</v>
      </c>
      <c r="E10" s="26">
        <f>'Ordenamiento territorial'!T12</f>
        <v>10000</v>
      </c>
      <c r="F10" s="26">
        <f>'Ordenamiento territorial'!V12</f>
        <v>1000</v>
      </c>
      <c r="G10" s="26">
        <f>'Ordenamiento territorial'!X12</f>
        <v>0</v>
      </c>
      <c r="H10" s="26">
        <f>D10+E10+F10+G10</f>
        <v>11000</v>
      </c>
      <c r="I10" s="1"/>
    </row>
    <row r="11" spans="3:9" x14ac:dyDescent="0.2">
      <c r="C11" s="18" t="s">
        <v>63</v>
      </c>
      <c r="D11" s="26">
        <f>'Uso Público'!Z18</f>
        <v>92000</v>
      </c>
      <c r="E11" s="26">
        <f>'Uso Público'!T18</f>
        <v>5750</v>
      </c>
      <c r="F11" s="26">
        <f>'Uso Público'!V18</f>
        <v>3000</v>
      </c>
      <c r="G11" s="26">
        <f>'Uso Público'!X18</f>
        <v>0</v>
      </c>
      <c r="H11" s="26">
        <f>D11+E11+F11+G11</f>
        <v>100750</v>
      </c>
      <c r="I11" s="1"/>
    </row>
    <row r="12" spans="3:9" ht="15" x14ac:dyDescent="0.25">
      <c r="C12" s="160" t="s">
        <v>40</v>
      </c>
      <c r="D12" s="161"/>
      <c r="E12" s="161"/>
      <c r="F12" s="161"/>
      <c r="G12" s="162"/>
      <c r="H12" s="27">
        <f>SUM(H7:H11)</f>
        <v>162000</v>
      </c>
      <c r="I12" s="1"/>
    </row>
    <row r="13" spans="3:9" x14ac:dyDescent="0.2">
      <c r="C13" s="1"/>
      <c r="D13" s="19"/>
      <c r="E13" s="19"/>
      <c r="F13" s="19"/>
      <c r="G13" s="19"/>
      <c r="H13" s="19"/>
      <c r="I13" s="1"/>
    </row>
    <row r="14" spans="3:9" x14ac:dyDescent="0.2">
      <c r="C14" s="159" t="s">
        <v>34</v>
      </c>
      <c r="D14" s="28" t="s">
        <v>12</v>
      </c>
      <c r="E14" s="20"/>
      <c r="F14" s="20"/>
      <c r="G14" s="20"/>
      <c r="H14" s="23"/>
      <c r="I14" s="1"/>
    </row>
    <row r="15" spans="3:9" x14ac:dyDescent="0.2">
      <c r="C15" s="159"/>
      <c r="D15" s="28" t="s">
        <v>35</v>
      </c>
    </row>
    <row r="16" spans="3:9" x14ac:dyDescent="0.2">
      <c r="C16" s="18" t="s">
        <v>36</v>
      </c>
      <c r="D16" s="29">
        <f>+H7</f>
        <v>25650</v>
      </c>
    </row>
    <row r="17" spans="3:4" x14ac:dyDescent="0.2">
      <c r="C17" s="18" t="s">
        <v>26</v>
      </c>
      <c r="D17" s="29">
        <f>+H8</f>
        <v>13900</v>
      </c>
    </row>
    <row r="18" spans="3:4" x14ac:dyDescent="0.2">
      <c r="C18" s="18" t="s">
        <v>61</v>
      </c>
      <c r="D18" s="29">
        <f>+H9</f>
        <v>10700</v>
      </c>
    </row>
    <row r="19" spans="3:4" x14ac:dyDescent="0.2">
      <c r="C19" s="18" t="s">
        <v>62</v>
      </c>
      <c r="D19" s="29">
        <f>+H10</f>
        <v>11000</v>
      </c>
    </row>
    <row r="20" spans="3:4" x14ac:dyDescent="0.2">
      <c r="C20" s="18" t="s">
        <v>63</v>
      </c>
      <c r="D20" s="29">
        <f>+H11</f>
        <v>100750</v>
      </c>
    </row>
  </sheetData>
  <mergeCells count="7">
    <mergeCell ref="C14:C15"/>
    <mergeCell ref="C12:G12"/>
    <mergeCell ref="C1:I1"/>
    <mergeCell ref="C3:I3"/>
    <mergeCell ref="C4:I4"/>
    <mergeCell ref="C5:C6"/>
    <mergeCell ref="I5:I6"/>
  </mergeCells>
  <pageMargins left="0.7" right="0.52083333333333337" top="0.75" bottom="0.75" header="0.3" footer="0.3"/>
  <pageSetup scale="81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7</vt:i4>
      </vt:variant>
      <vt:variant>
        <vt:lpstr>Rangos con nombre</vt:lpstr>
      </vt:variant>
      <vt:variant>
        <vt:i4>3</vt:i4>
      </vt:variant>
    </vt:vector>
  </HeadingPairs>
  <TitlesOfParts>
    <vt:vector size="10" baseType="lpstr">
      <vt:lpstr>PORTADA </vt:lpstr>
      <vt:lpstr>Proteccion y control</vt:lpstr>
      <vt:lpstr>Investigación y Monitoreo</vt:lpstr>
      <vt:lpstr>Conservación de RRNN</vt:lpstr>
      <vt:lpstr>Ordenamiento territorial</vt:lpstr>
      <vt:lpstr>Uso Público</vt:lpstr>
      <vt:lpstr>PRESUPUESTO IDEAL 2021</vt:lpstr>
      <vt:lpstr>'Investigación y Monitoreo'!Área_de_impresión</vt:lpstr>
      <vt:lpstr>'Ordenamiento territorial'!Área_de_impresión</vt:lpstr>
      <vt:lpstr>'Proteccion y control'!Área_de_impresión</vt:lpstr>
    </vt:vector>
  </TitlesOfParts>
  <Company>CONAP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Planificacion</dc:creator>
  <cp:lastModifiedBy>conap</cp:lastModifiedBy>
  <cp:lastPrinted>2021-06-09T21:07:33Z</cp:lastPrinted>
  <dcterms:created xsi:type="dcterms:W3CDTF">2001-01-15T17:49:33Z</dcterms:created>
  <dcterms:modified xsi:type="dcterms:W3CDTF">2021-06-09T21:08:45Z</dcterms:modified>
</cp:coreProperties>
</file>