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Frontera Norte\Informacion 2021\Frontera Norte\POA 2021 CONAP\POA RNYUYW 2022\"/>
    </mc:Choice>
  </mc:AlternateContent>
  <bookViews>
    <workbookView xWindow="0" yWindow="0" windowWidth="19200" windowHeight="6885" tabRatio="932" activeTab="4"/>
  </bookViews>
  <sheets>
    <sheet name="Presupuesto" sheetId="3" r:id="rId1"/>
    <sheet name="Proteccion y control" sheetId="1" r:id="rId2"/>
    <sheet name="Investigacion-Monitoreo" sheetId="10" r:id="rId3"/>
    <sheet name="Fortalecimiento-Participacion" sheetId="11" r:id="rId4"/>
    <sheet name="Administracion" sheetId="12" r:id="rId5"/>
  </sheets>
  <definedNames>
    <definedName name="_xlnm.Print_Area" localSheetId="4">Administracion!$A$2:$U$28</definedName>
    <definedName name="_xlnm.Print_Area" localSheetId="3">'Fortalecimiento-Participacion'!$A$2:$U$16</definedName>
    <definedName name="_xlnm.Print_Area" localSheetId="2">'Investigacion-Monitoreo'!$A$2:$U$16</definedName>
    <definedName name="_xlnm.Print_Area" localSheetId="0">Presupuesto!$A$1:$J$32</definedName>
    <definedName name="_xlnm.Print_Area" localSheetId="1">'Proteccion y control'!$B$1:$V$27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3" l="1"/>
  <c r="J23" i="3"/>
  <c r="J25" i="3"/>
  <c r="U15" i="10"/>
  <c r="U15" i="11"/>
  <c r="F11" i="3" l="1"/>
  <c r="J11" i="3" s="1"/>
  <c r="J12" i="3" s="1"/>
  <c r="T11" i="12" l="1"/>
  <c r="F7" i="3"/>
  <c r="F6" i="3"/>
  <c r="F22" i="3" l="1"/>
  <c r="J22" i="3" s="1"/>
  <c r="U22" i="1" l="1"/>
  <c r="U12" i="12" l="1"/>
  <c r="I21" i="3" s="1"/>
  <c r="T11" i="11"/>
  <c r="T12" i="10"/>
  <c r="F21" i="3" l="1"/>
  <c r="F20" i="3"/>
  <c r="F16" i="3"/>
  <c r="U24" i="12" l="1"/>
  <c r="U25" i="12" s="1"/>
  <c r="U11" i="12"/>
  <c r="U13" i="12" l="1"/>
  <c r="U27" i="12" s="1"/>
  <c r="I20" i="3"/>
  <c r="U11" i="11"/>
  <c r="I16" i="3" s="1"/>
  <c r="U12" i="10"/>
  <c r="U13" i="10" l="1"/>
  <c r="U12" i="11"/>
  <c r="J16" i="3" l="1"/>
  <c r="J21" i="3" l="1"/>
  <c r="V22" i="1" l="1"/>
  <c r="V10" i="1"/>
  <c r="V11" i="1" s="1"/>
  <c r="I6" i="3" l="1"/>
  <c r="J6" i="3" s="1"/>
  <c r="V23" i="1"/>
  <c r="V25" i="1" s="1"/>
  <c r="J20" i="3"/>
  <c r="I7" i="3" l="1"/>
  <c r="J7" i="3" l="1"/>
  <c r="J8" i="3" s="1"/>
  <c r="I28" i="3" s="1"/>
  <c r="I29" i="3" s="1"/>
  <c r="J32" i="3" s="1"/>
</calcChain>
</file>

<file path=xl/sharedStrings.xml><?xml version="1.0" encoding="utf-8"?>
<sst xmlns="http://schemas.openxmlformats.org/spreadsheetml/2006/main" count="328" uniqueCount="106">
  <si>
    <r>
      <t>2. Programa:</t>
    </r>
    <r>
      <rPr>
        <b/>
        <sz val="10"/>
        <rFont val="Arial"/>
        <family val="2"/>
      </rPr>
      <t xml:space="preserve"> Administración</t>
    </r>
  </si>
  <si>
    <r>
      <t>3. Sub programa:</t>
    </r>
    <r>
      <rPr>
        <b/>
        <sz val="10"/>
        <rFont val="Arial"/>
        <family val="2"/>
      </rPr>
      <t xml:space="preserve"> Personal</t>
    </r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</si>
  <si>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</si>
  <si>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</si>
  <si>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</si>
  <si>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</si>
  <si>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</si>
  <si>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</si>
  <si>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</si>
  <si>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</si>
  <si>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</si>
  <si>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</si>
  <si>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</si>
  <si>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</si>
  <si>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</si>
  <si>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</si>
  <si>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</si>
  <si>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</si>
  <si>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</si>
  <si>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COSTO/ UNIDAD/Q.</t>
  </si>
  <si>
    <t>COD</t>
  </si>
  <si>
    <t>No. UNIDAD</t>
  </si>
  <si>
    <t>COSTO (Q)</t>
  </si>
  <si>
    <t>Programa de Administración</t>
  </si>
  <si>
    <t>SUBTOT. RES.=</t>
  </si>
  <si>
    <r>
      <t>2. Programa:</t>
    </r>
    <r>
      <rPr>
        <b/>
        <sz val="10"/>
        <rFont val="Arial"/>
        <family val="2"/>
      </rPr>
      <t xml:space="preserve"> Protección y Control</t>
    </r>
  </si>
  <si>
    <r>
      <t>2. Programa:</t>
    </r>
    <r>
      <rPr>
        <b/>
        <sz val="10"/>
        <rFont val="Arial"/>
        <family val="2"/>
      </rPr>
      <t xml:space="preserve"> Asistencia y Participación Comunitaria para el Manejo Compartido</t>
    </r>
  </si>
  <si>
    <r>
      <t xml:space="preserve">3. Sub programa: </t>
    </r>
    <r>
      <rPr>
        <b/>
        <sz val="10"/>
        <rFont val="Arial"/>
        <family val="2"/>
      </rPr>
      <t>Capacitación y Extensionismo</t>
    </r>
  </si>
  <si>
    <t>Programa de Protección y Control</t>
  </si>
  <si>
    <t>Programa de Investigación y Monitoreo</t>
  </si>
  <si>
    <t>FUENTE DE FINANCIAMIENTO</t>
  </si>
  <si>
    <t>CONSEJO NACIONAL DE AREAS PROTEGIDAS -CONAP-</t>
  </si>
  <si>
    <t>FUNDAECO</t>
  </si>
  <si>
    <r>
      <t xml:space="preserve">3. Sub programa: </t>
    </r>
    <r>
      <rPr>
        <b/>
        <sz val="10"/>
        <rFont val="Arial"/>
        <family val="2"/>
      </rPr>
      <t>Monitoreo Ambiental</t>
    </r>
    <r>
      <rPr>
        <sz val="10"/>
        <rFont val="Arial"/>
        <family val="2"/>
      </rPr>
      <t>.</t>
    </r>
  </si>
  <si>
    <t>FINANCIANTE (CONAP/SIGAP)</t>
  </si>
  <si>
    <t>FINANCIANTE CONAP/SIGAP</t>
  </si>
  <si>
    <t>X</t>
  </si>
  <si>
    <t>Contratos laborales</t>
  </si>
  <si>
    <r>
      <t xml:space="preserve">4. Resultado esperado: </t>
    </r>
    <r>
      <rPr>
        <b/>
        <sz val="10"/>
        <rFont val="Arial"/>
        <family val="2"/>
      </rPr>
      <t>Evaluar el cumplimiento de objetivos de conservación y el desempeño de la administración.</t>
    </r>
  </si>
  <si>
    <t>Informe de ejecución</t>
  </si>
  <si>
    <t>Informes semestrales de control y vigilancia.</t>
  </si>
  <si>
    <r>
      <t>2. Programa:</t>
    </r>
    <r>
      <rPr>
        <b/>
        <sz val="10"/>
        <rFont val="Arial"/>
        <family val="2"/>
      </rPr>
      <t xml:space="preserve"> Investigación y Monitoreo</t>
    </r>
  </si>
  <si>
    <t>Memoria de capacitación.</t>
  </si>
  <si>
    <r>
      <t xml:space="preserve">1. Línea de acción: </t>
    </r>
    <r>
      <rPr>
        <b/>
        <sz val="10"/>
        <rFont val="Arial"/>
        <family val="2"/>
      </rPr>
      <t xml:space="preserve"> Político-Legal</t>
    </r>
  </si>
  <si>
    <t>Ubicación Geográfica</t>
  </si>
  <si>
    <t>Código de Donante</t>
  </si>
  <si>
    <r>
      <t xml:space="preserve">1. Línea de acción: </t>
    </r>
    <r>
      <rPr>
        <b/>
        <sz val="10"/>
        <rFont val="Arial"/>
        <family val="2"/>
      </rPr>
      <t>Político-Legal</t>
    </r>
  </si>
  <si>
    <t>Código</t>
  </si>
  <si>
    <t xml:space="preserve">Base de datos de las variables climáticas. </t>
  </si>
  <si>
    <r>
      <t xml:space="preserve">1. Línea de acción: </t>
    </r>
    <r>
      <rPr>
        <b/>
        <sz val="10"/>
        <rFont val="Arial"/>
        <family val="2"/>
      </rPr>
      <t>Investigación y Monitoreo</t>
    </r>
  </si>
  <si>
    <r>
      <t xml:space="preserve">1. Línea de acción: </t>
    </r>
    <r>
      <rPr>
        <b/>
        <sz val="10"/>
        <rFont val="Arial"/>
        <family val="2"/>
      </rPr>
      <t>Social</t>
    </r>
  </si>
  <si>
    <r>
      <t xml:space="preserve">1. Línea de acción: </t>
    </r>
    <r>
      <rPr>
        <b/>
        <sz val="10"/>
        <rFont val="Arial"/>
        <family val="2"/>
      </rPr>
      <t>Administrativo</t>
    </r>
  </si>
  <si>
    <r>
      <t>3. Sub programa:</t>
    </r>
    <r>
      <rPr>
        <b/>
        <sz val="10"/>
        <rFont val="Arial"/>
        <family val="2"/>
      </rPr>
      <t xml:space="preserve"> Planificación y Evaluación de la Gestión del Área</t>
    </r>
  </si>
  <si>
    <t>Informe de evaluación del manejo del área protegida.</t>
  </si>
  <si>
    <t>Subtotal</t>
  </si>
  <si>
    <t>Sub-Total</t>
  </si>
  <si>
    <t>TOTAL PARA EL PROGRAMA</t>
  </si>
  <si>
    <t>Programa de Fortalecimeinto  y Participación Comunitaria para el Manejo Compartido</t>
  </si>
  <si>
    <t xml:space="preserve">PROGRAMAS Y RESULTADOS ESPERADOS </t>
  </si>
  <si>
    <t>RESERVA NATURAL PRIVADA YAL UNIN YUL WITZ, BARILLAS, HUEHUETENANGO</t>
  </si>
  <si>
    <r>
      <t xml:space="preserve">3. Sub programa: </t>
    </r>
    <r>
      <rPr>
        <b/>
        <sz val="10"/>
        <rFont val="Arial"/>
        <family val="2"/>
      </rPr>
      <t>Delimitacion y conservación</t>
    </r>
  </si>
  <si>
    <r>
      <t xml:space="preserve">3. Sub programa: </t>
    </r>
    <r>
      <rPr>
        <b/>
        <sz val="10"/>
        <rFont val="Arial"/>
        <family val="2"/>
      </rPr>
      <t>Control y vigilancia</t>
    </r>
  </si>
  <si>
    <t xml:space="preserve">Encargado de la Reserva </t>
  </si>
  <si>
    <t>Guardarecursos</t>
  </si>
  <si>
    <t>Encargado de la Reserva</t>
  </si>
  <si>
    <t xml:space="preserve">Responsable </t>
  </si>
  <si>
    <t>Director Regional FUNDAECO</t>
  </si>
  <si>
    <t>Objetivo 1:  Asegurar la conservación e integridad de los procesos ecológicos, minimizando los posibles impactos desarrollados por actores indirectos en la Reserva Natural Privada Yal Unin Yul Witz.</t>
  </si>
  <si>
    <t>Objetivo 1: Incrementar el nivel de conocimiento científico sobre los valores naturales y la biodiversidad de la Reserva Natural Privada Yal Unin Yul Witz para su divulgación a nivel local.</t>
  </si>
  <si>
    <t>Objetivo 1:  Formar capital humano apto para las actividades de control y vigilancia en la Reserva Natural Privada Yal Unin Yul Witz y propiciar en las comunidades el manejo sostenible de los recursos naturales de la región.</t>
  </si>
  <si>
    <t>Objetivo 1: Mejorar las condiciones para la realización de actividades contempladas en el Plan Operativo Anual de la Reserva Natural Privada Yal Unin Yul Witz.</t>
  </si>
  <si>
    <t>Delimitar y limpiar el perímetro (4,950 metros lineales) de la Reserva Natural Privada Yal Unin Yul Witz</t>
  </si>
  <si>
    <t>Reserva Natural Privada Yal Unin Yul Witz.</t>
  </si>
  <si>
    <r>
      <t xml:space="preserve">4. Resultado esperado: </t>
    </r>
    <r>
      <rPr>
        <b/>
        <sz val="10"/>
        <rFont val="Arial"/>
        <family val="2"/>
      </rPr>
      <t>Conservación de los recursos naturales en la Reserva Natural Privada Yal Unin Yul Witz</t>
    </r>
  </si>
  <si>
    <r>
      <t xml:space="preserve">4. Resultado esperado: </t>
    </r>
    <r>
      <rPr>
        <b/>
        <sz val="10"/>
        <rFont val="Arial"/>
        <family val="2"/>
      </rPr>
      <t>Protección y control en el área a través de acciones de monitoreo con el apoyo de Guardarecursos de la Reserva Natural Privada Yal Unin Yul Witz</t>
    </r>
    <r>
      <rPr>
        <sz val="10"/>
        <rFont val="Arial"/>
        <family val="2"/>
      </rPr>
      <t xml:space="preserve"> </t>
    </r>
  </si>
  <si>
    <t>80 recorridos de control y vigilancia en el área de la Reserva Natural Privada Yal Unin Yul Witz.</t>
  </si>
  <si>
    <t>Se protegen 764.2041 hectáreas mediante recorridos de control y vigilancia.</t>
  </si>
  <si>
    <r>
      <t>4. Resultado esperado:</t>
    </r>
    <r>
      <rPr>
        <b/>
        <sz val="10"/>
        <rFont val="Arial"/>
        <family val="2"/>
      </rPr>
      <t xml:space="preserve">  Se cuenta con un sistema de monitoreo ambiental que permite determinar los impactos biológicos, físicos y sociales de la Reserva Natural Privada Yal Unin Yul Witz.</t>
    </r>
  </si>
  <si>
    <t xml:space="preserve">Se genera información climática, a través de la estación meteorológica establecida en la Reserva Natural Privada Yal Unin Yul Witz. </t>
  </si>
  <si>
    <r>
      <t xml:space="preserve">4. Resultado esperado:  </t>
    </r>
    <r>
      <rPr>
        <b/>
        <sz val="10"/>
        <rFont val="Arial"/>
        <family val="2"/>
      </rPr>
      <t>Fortalecimiento de Capital humano apto para las actividades del área y del manejo sostenible de los recursos naturales de la Reserva Natural Privada Yal Unin Yul Witz.</t>
    </r>
  </si>
  <si>
    <t>Capacitar a Guardarecursos de la Reserva Natural Privada Yal Unin Yul Witz acerca de manejo sostenible de los RRNN.</t>
  </si>
  <si>
    <r>
      <t xml:space="preserve">4. Resultado esperado: </t>
    </r>
    <r>
      <rPr>
        <b/>
        <sz val="10"/>
        <rFont val="Arial"/>
        <family val="2"/>
      </rPr>
      <t>La administración del área selecciona y contrata al personal técnico y operativo necesario e idóneo para la realización de las actividades necesarias en la Reserva Natural Privada Yal Unin Yul Witz.</t>
    </r>
  </si>
  <si>
    <t>Se protegen 764.2041 hectáreas contra problemas de invasión mediante la delimitación del perímetro de la Reserva Natural Privada Yal Unin Yul Witz.</t>
  </si>
  <si>
    <t>Se fortalece el conocimieto de 4 Guardarecursos de la Reserva Natural Privada Yal Unin Yul Witz, sobre manejo, protección y conservación de los Recursos Naturales.</t>
  </si>
  <si>
    <t>TOTAL PRESUPUESTO 2021</t>
  </si>
  <si>
    <t>Resultado 1. Se fortalece el conocimieto de 4 Guardarecursos de la Reserva Natural Privada Yal Unin Yul Witz, sobre manejo, protección y conservación de los Recursos Naturales.</t>
  </si>
  <si>
    <t>Resultado 2. Se protegen 764.2041 hectáreas mediante recorridos de control y vigilancia</t>
  </si>
  <si>
    <t>Resultado 1. Un técnico contratado como responsable de la Reserva Natural Privada Yal Unin Yul Witz.</t>
  </si>
  <si>
    <t>Contratación de un técnico encargado de la Reserva Natural Privada Yal Unin Yul Witz.</t>
  </si>
  <si>
    <t>Resultado 2.  Guardarecursos contratados por FUNDAECO para Reserva Natural Privada Yal Unin Yul Witz.</t>
  </si>
  <si>
    <t>Resultado 3.  Una evaluación de cumplimiento del plan operativo anual 2020 de la Reserva Natural Privada Yal Unin Yul Witz..</t>
  </si>
  <si>
    <t xml:space="preserve">Recopilar datos de las variables climáticas en la Reserva Natural Privada Yal Unin Yul Witz </t>
  </si>
  <si>
    <t>CONAP</t>
  </si>
  <si>
    <t>Personal permanente</t>
  </si>
  <si>
    <t>Contratación de al menos 3 Guardarecursos para realizar acciones de proteccion en la Reserva Natural Privada Yal Unin Yul Witz.</t>
  </si>
  <si>
    <t>Técnico responsable de la Reserva Natural Privada Yal Unin Yul Witz.</t>
  </si>
  <si>
    <t>Guardarecursos contratados para Reserva Natural Privada Yal Unin Yul Witz.</t>
  </si>
  <si>
    <t xml:space="preserve">Resultado 1.  Se genera información climática, a través de la estación meteorológica establecida en la Reserva Natural Privada Yal Unin Yul Witz. </t>
  </si>
  <si>
    <t>Resumen de Resultado de los programas para Plan Operativo Anual 2022</t>
  </si>
  <si>
    <t>Resultado 1. Se protegen 764.2041 hectáreas contra problemas de invasión mediante mantenimiento del perímetro de la Reserva Natural Privada Yal Unin Yul Witz.</t>
  </si>
  <si>
    <t>PLAN OPERATIVO ANUAL 2022</t>
  </si>
  <si>
    <t>Resultado Esperado 2022</t>
  </si>
  <si>
    <t>Acompañamiento para el monitoreo del cumplimiento de objetivos de conservación de la Reserva Natural Privada Yal Unin Yul Witz según POA 2022.</t>
  </si>
  <si>
    <t>Una evaluación de cumplimiento del plan operativo anual 2022 de la Reserva Natural Privada Yal Unin Yul Witz.</t>
  </si>
  <si>
    <t>PRESUPUESTO REQUERIDO Y DISTRIBUIDO EN LAS DIFERENTES ACTIVIDAES ESTRABLECIDAS  EN EL POA 2022</t>
  </si>
  <si>
    <t>TOTAL PRESUPUESTO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</si>
</sst>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[$€-2]* #,##0.00_);_([$€-2]* \(#,##0.00\);_([$€-2]* &quot;-&quot;??_)"/>
    <numFmt numFmtId="166" formatCode="&quot;Q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16">
    <xf numFmtId="0" fontId="0" fillId="0" borderId="0" xfId="0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49" fontId="2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49" fontId="2" fillId="0" borderId="25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49" fontId="2" fillId="2" borderId="25" xfId="0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center" vertical="center"/>
    </xf>
    <xf numFmtId="166" fontId="1" fillId="0" borderId="30" xfId="0" applyNumberFormat="1" applyFont="1" applyFill="1" applyBorder="1" applyAlignment="1">
      <alignment horizontal="center" vertical="center"/>
    </xf>
    <xf numFmtId="166" fontId="1" fillId="0" borderId="31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left" vertical="top" wrapText="1"/>
    </xf>
    <xf numFmtId="164" fontId="0" fillId="0" borderId="1" xfId="0" applyNumberFormat="1" applyBorder="1"/>
    <xf numFmtId="0" fontId="2" fillId="0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164" fontId="1" fillId="5" borderId="35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2" fillId="5" borderId="33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justify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2" fillId="5" borderId="35" xfId="0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166" fontId="1" fillId="0" borderId="50" xfId="0" applyNumberFormat="1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166" fontId="2" fillId="4" borderId="35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top"/>
    </xf>
    <xf numFmtId="0" fontId="2" fillId="0" borderId="5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44" fontId="2" fillId="4" borderId="35" xfId="0" applyNumberFormat="1" applyFont="1" applyFill="1" applyBorder="1" applyAlignment="1">
      <alignment horizontal="left" vertical="center" wrapText="1"/>
    </xf>
    <xf numFmtId="44" fontId="2" fillId="4" borderId="38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164" fontId="2" fillId="3" borderId="43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30" xfId="0" applyBorder="1"/>
    <xf numFmtId="3" fontId="0" fillId="0" borderId="30" xfId="0" applyNumberFormat="1" applyBorder="1"/>
    <xf numFmtId="0" fontId="0" fillId="0" borderId="31" xfId="0" applyBorder="1"/>
    <xf numFmtId="0" fontId="1" fillId="0" borderId="1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top"/>
    </xf>
    <xf numFmtId="49" fontId="1" fillId="0" borderId="30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vertical="center" wrapText="1"/>
    </xf>
    <xf numFmtId="49" fontId="2" fillId="0" borderId="26" xfId="0" applyNumberFormat="1" applyFont="1" applyFill="1" applyBorder="1" applyAlignment="1">
      <alignment vertical="center" wrapText="1"/>
    </xf>
    <xf numFmtId="0" fontId="1" fillId="0" borderId="8" xfId="0" applyFont="1" applyBorder="1"/>
    <xf numFmtId="164" fontId="0" fillId="0" borderId="9" xfId="0" applyNumberFormat="1" applyBorder="1"/>
    <xf numFmtId="0" fontId="0" fillId="0" borderId="3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2" xfId="0" applyBorder="1"/>
    <xf numFmtId="3" fontId="0" fillId="0" borderId="57" xfId="0" applyNumberFormat="1" applyBorder="1"/>
    <xf numFmtId="0" fontId="2" fillId="0" borderId="46" xfId="0" applyFont="1" applyBorder="1"/>
    <xf numFmtId="0" fontId="0" fillId="0" borderId="5" xfId="0" applyBorder="1" applyAlignment="1">
      <alignment horizontal="center"/>
    </xf>
    <xf numFmtId="3" fontId="0" fillId="0" borderId="5" xfId="0" applyNumberFormat="1" applyBorder="1"/>
    <xf numFmtId="0" fontId="0" fillId="0" borderId="5" xfId="0" applyBorder="1"/>
    <xf numFmtId="3" fontId="0" fillId="0" borderId="27" xfId="0" applyNumberFormat="1" applyBorder="1"/>
    <xf numFmtId="0" fontId="2" fillId="2" borderId="0" xfId="0" applyFont="1" applyFill="1" applyBorder="1" applyAlignment="1">
      <alignment horizontal="center" vertical="center" wrapText="1"/>
    </xf>
    <xf numFmtId="164" fontId="1" fillId="0" borderId="60" xfId="0" applyNumberFormat="1" applyFont="1" applyBorder="1" applyAlignment="1">
      <alignment horizontal="center" vertical="center"/>
    </xf>
    <xf numFmtId="44" fontId="0" fillId="0" borderId="2" xfId="2" applyFont="1" applyBorder="1"/>
    <xf numFmtId="0" fontId="2" fillId="4" borderId="41" xfId="0" applyFont="1" applyFill="1" applyBorder="1"/>
    <xf numFmtId="0" fontId="0" fillId="4" borderId="42" xfId="0" applyFill="1" applyBorder="1" applyAlignment="1">
      <alignment horizontal="center"/>
    </xf>
    <xf numFmtId="3" fontId="0" fillId="4" borderId="42" xfId="0" applyNumberFormat="1" applyFill="1" applyBorder="1"/>
    <xf numFmtId="164" fontId="2" fillId="4" borderId="42" xfId="0" applyNumberFormat="1" applyFont="1" applyFill="1" applyBorder="1"/>
    <xf numFmtId="164" fontId="0" fillId="4" borderId="42" xfId="0" applyNumberFormat="1" applyFill="1" applyBorder="1"/>
    <xf numFmtId="164" fontId="2" fillId="4" borderId="43" xfId="0" applyNumberFormat="1" applyFont="1" applyFill="1" applyBorder="1"/>
    <xf numFmtId="0" fontId="0" fillId="4" borderId="42" xfId="0" applyFill="1" applyBorder="1"/>
    <xf numFmtId="44" fontId="2" fillId="4" borderId="42" xfId="2" applyFont="1" applyFill="1" applyBorder="1"/>
    <xf numFmtId="3" fontId="0" fillId="4" borderId="43" xfId="0" applyNumberFormat="1" applyFill="1" applyBorder="1"/>
    <xf numFmtId="0" fontId="3" fillId="0" borderId="4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3" fontId="4" fillId="6" borderId="25" xfId="0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2" borderId="0" xfId="0" applyFill="1" applyBorder="1" applyAlignment="1">
      <alignment horizontal="justify" vertical="top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0" fillId="2" borderId="0" xfId="0" applyNumberFormat="1" applyFill="1" applyBorder="1"/>
    <xf numFmtId="0" fontId="0" fillId="2" borderId="0" xfId="0" applyFill="1" applyBorder="1"/>
    <xf numFmtId="0" fontId="2" fillId="0" borderId="2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4" fontId="5" fillId="4" borderId="35" xfId="2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3" fontId="4" fillId="6" borderId="22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3" fontId="4" fillId="6" borderId="52" xfId="0" applyNumberFormat="1" applyFont="1" applyFill="1" applyBorder="1" applyAlignment="1">
      <alignment horizontal="center" vertical="center" wrapText="1"/>
    </xf>
    <xf numFmtId="3" fontId="4" fillId="6" borderId="6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justify" vertical="top" wrapText="1"/>
    </xf>
    <xf numFmtId="0" fontId="1" fillId="0" borderId="53" xfId="0" applyFont="1" applyBorder="1" applyAlignment="1">
      <alignment horizontal="justify" vertical="top" wrapText="1"/>
    </xf>
    <xf numFmtId="3" fontId="1" fillId="0" borderId="3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justify" vertical="top" wrapText="1"/>
    </xf>
    <xf numFmtId="0" fontId="1" fillId="0" borderId="60" xfId="0" applyFont="1" applyBorder="1" applyAlignment="1">
      <alignment horizontal="justify" vertical="top" wrapText="1"/>
    </xf>
    <xf numFmtId="3" fontId="1" fillId="0" borderId="59" xfId="0" applyNumberFormat="1" applyFont="1" applyBorder="1" applyAlignment="1">
      <alignment horizontal="left" vertical="center"/>
    </xf>
    <xf numFmtId="3" fontId="1" fillId="0" borderId="61" xfId="0" applyNumberFormat="1" applyFont="1" applyBorder="1" applyAlignment="1">
      <alignment horizontal="left" vertical="center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3" fontId="5" fillId="6" borderId="36" xfId="0" applyNumberFormat="1" applyFont="1" applyFill="1" applyBorder="1" applyAlignment="1">
      <alignment horizontal="center" vertical="center" wrapText="1"/>
    </xf>
    <xf numFmtId="3" fontId="5" fillId="6" borderId="37" xfId="0" applyNumberFormat="1" applyFont="1" applyFill="1" applyBorder="1" applyAlignment="1">
      <alignment horizontal="center" vertical="center" wrapText="1"/>
    </xf>
    <xf numFmtId="3" fontId="5" fillId="6" borderId="38" xfId="0" applyNumberFormat="1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vertical="top" wrapText="1"/>
    </xf>
    <xf numFmtId="3" fontId="1" fillId="0" borderId="8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3" fontId="1" fillId="0" borderId="58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0" fontId="3" fillId="4" borderId="40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2" fillId="6" borderId="17" xfId="0" applyFont="1" applyFill="1" applyBorder="1" applyAlignment="1">
      <alignment horizontal="center" vertical="top"/>
    </xf>
    <xf numFmtId="0" fontId="2" fillId="6" borderId="18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horizontal="center" vertical="top"/>
    </xf>
    <xf numFmtId="0" fontId="2" fillId="6" borderId="14" xfId="0" applyFont="1" applyFill="1" applyBorder="1" applyAlignment="1">
      <alignment horizontal="center" vertical="top"/>
    </xf>
    <xf numFmtId="0" fontId="2" fillId="6" borderId="15" xfId="0" applyFont="1" applyFill="1" applyBorder="1" applyAlignment="1">
      <alignment horizontal="center" vertical="top"/>
    </xf>
    <xf numFmtId="0" fontId="2" fillId="6" borderId="16" xfId="0" applyFont="1" applyFill="1" applyBorder="1" applyAlignment="1">
      <alignment horizontal="center" vertical="top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49" fontId="2" fillId="0" borderId="64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9" fontId="2" fillId="0" borderId="47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center" vertical="top" wrapText="1"/>
    </xf>
    <xf numFmtId="49" fontId="2" fillId="0" borderId="47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13" xfId="0" applyNumberFormat="1" applyFont="1" applyFill="1" applyBorder="1" applyAlignment="1">
      <alignment horizontal="center" vertical="top" wrapText="1"/>
    </xf>
    <xf numFmtId="49" fontId="2" fillId="0" borderId="48" xfId="0" applyNumberFormat="1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B34" sqref="B34"/>
    </sheetView>
  </sheetViews>
  <sheetFormatPr baseColWidth="10" defaultRowHeight="12.75" x14ac:dyDescent="0.2"/>
  <cols>
    <col min="1" max="1" width="28" bestFit="1" customWidth="1"/>
    <col min="2" max="2" width="14" style="3" customWidth="1"/>
    <col min="3" max="3" width="15.7109375" customWidth="1"/>
    <col min="4" max="4" width="11.85546875" style="4" customWidth="1"/>
    <col min="5" max="5" width="9.28515625" style="4" customWidth="1"/>
    <col min="6" max="6" width="10.5703125" style="4" customWidth="1"/>
    <col min="7" max="7" width="6.140625" customWidth="1"/>
    <col min="8" max="8" width="10" customWidth="1"/>
    <col min="9" max="9" width="13.5703125" style="4" customWidth="1"/>
    <col min="10" max="10" width="15.85546875" bestFit="1" customWidth="1"/>
    <col min="12" max="12" width="12.28515625" bestFit="1" customWidth="1"/>
  </cols>
  <sheetData>
    <row r="1" spans="1:12" s="5" customFormat="1" ht="43.5" customHeight="1" thickBot="1" x14ac:dyDescent="0.25">
      <c r="A1" s="178" t="s">
        <v>59</v>
      </c>
      <c r="B1" s="179"/>
      <c r="C1" s="179"/>
      <c r="D1" s="180" t="s">
        <v>98</v>
      </c>
      <c r="E1" s="181"/>
      <c r="F1" s="181"/>
      <c r="G1" s="181"/>
      <c r="H1" s="181"/>
      <c r="I1" s="181"/>
      <c r="J1" s="182"/>
    </row>
    <row r="2" spans="1:12" s="5" customFormat="1" ht="30.75" customHeight="1" x14ac:dyDescent="0.2">
      <c r="A2" s="195" t="s">
        <v>58</v>
      </c>
      <c r="B2" s="196"/>
      <c r="C2" s="196"/>
      <c r="D2" s="159" t="s">
        <v>19</v>
      </c>
      <c r="E2" s="166" t="s">
        <v>34</v>
      </c>
      <c r="F2" s="167"/>
      <c r="G2" s="132" t="s">
        <v>20</v>
      </c>
      <c r="H2" s="183" t="s">
        <v>32</v>
      </c>
      <c r="I2" s="184"/>
      <c r="J2" s="193" t="s">
        <v>15</v>
      </c>
    </row>
    <row r="3" spans="1:12" s="5" customFormat="1" ht="37.5" customHeight="1" thickBot="1" x14ac:dyDescent="0.25">
      <c r="A3" s="197"/>
      <c r="B3" s="198"/>
      <c r="C3" s="198"/>
      <c r="D3" s="160"/>
      <c r="E3" s="133" t="s">
        <v>21</v>
      </c>
      <c r="F3" s="133" t="s">
        <v>22</v>
      </c>
      <c r="G3" s="134"/>
      <c r="H3" s="134" t="s">
        <v>21</v>
      </c>
      <c r="I3" s="133" t="s">
        <v>22</v>
      </c>
      <c r="J3" s="194"/>
    </row>
    <row r="4" spans="1:12" ht="18.75" x14ac:dyDescent="0.2">
      <c r="A4" s="189" t="s">
        <v>28</v>
      </c>
      <c r="B4" s="190"/>
      <c r="C4" s="190"/>
      <c r="D4" s="129"/>
      <c r="E4" s="130"/>
      <c r="F4" s="130"/>
      <c r="G4" s="130"/>
      <c r="H4" s="130"/>
      <c r="I4" s="130"/>
      <c r="J4" s="131"/>
    </row>
    <row r="5" spans="1:12" ht="81.75" customHeight="1" x14ac:dyDescent="0.2">
      <c r="A5" s="191" t="s">
        <v>67</v>
      </c>
      <c r="B5" s="192"/>
      <c r="C5" s="192"/>
      <c r="D5" s="83"/>
      <c r="E5" s="73"/>
      <c r="F5" s="73"/>
      <c r="G5" s="73"/>
      <c r="H5" s="73"/>
      <c r="I5" s="73"/>
      <c r="J5" s="74"/>
    </row>
    <row r="6" spans="1:12" ht="53.25" customHeight="1" x14ac:dyDescent="0.2">
      <c r="A6" s="185" t="s">
        <v>99</v>
      </c>
      <c r="B6" s="186"/>
      <c r="C6" s="186"/>
      <c r="D6" s="187" t="s">
        <v>24</v>
      </c>
      <c r="E6" s="188"/>
      <c r="F6" s="19">
        <f>+'Proteccion y control'!W10</f>
        <v>0</v>
      </c>
      <c r="G6" s="19"/>
      <c r="H6" s="19"/>
      <c r="I6" s="19">
        <f>'Proteccion y control'!V11</f>
        <v>4500</v>
      </c>
      <c r="J6" s="75">
        <f>F6+I6</f>
        <v>4500</v>
      </c>
    </row>
    <row r="7" spans="1:12" ht="53.25" customHeight="1" thickBot="1" x14ac:dyDescent="0.25">
      <c r="A7" s="168" t="s">
        <v>86</v>
      </c>
      <c r="B7" s="169"/>
      <c r="C7" s="169"/>
      <c r="D7" s="170" t="s">
        <v>24</v>
      </c>
      <c r="E7" s="171"/>
      <c r="F7" s="19">
        <f>+'Proteccion y control'!W11</f>
        <v>0</v>
      </c>
      <c r="G7" s="84"/>
      <c r="H7" s="84"/>
      <c r="I7" s="84">
        <f>'Proteccion y control'!V23</f>
        <v>6000</v>
      </c>
      <c r="J7" s="77">
        <f>F7+I7</f>
        <v>6000</v>
      </c>
    </row>
    <row r="8" spans="1:12" ht="24" customHeight="1" thickBot="1" x14ac:dyDescent="0.25">
      <c r="A8" s="156" t="s">
        <v>54</v>
      </c>
      <c r="B8" s="157"/>
      <c r="C8" s="157"/>
      <c r="D8" s="172"/>
      <c r="E8" s="172"/>
      <c r="F8" s="172"/>
      <c r="G8" s="172"/>
      <c r="H8" s="172"/>
      <c r="I8" s="173"/>
      <c r="J8" s="85">
        <f>+J7+J6</f>
        <v>10500</v>
      </c>
    </row>
    <row r="9" spans="1:12" ht="32.25" customHeight="1" thickBot="1" x14ac:dyDescent="0.25">
      <c r="A9" s="161" t="s">
        <v>29</v>
      </c>
      <c r="B9" s="162"/>
      <c r="C9" s="163"/>
      <c r="D9" s="145"/>
      <c r="E9" s="146"/>
      <c r="F9" s="146"/>
      <c r="G9" s="146"/>
      <c r="H9" s="146"/>
      <c r="I9" s="146"/>
      <c r="J9" s="147"/>
    </row>
    <row r="10" spans="1:12" ht="83.25" customHeight="1" x14ac:dyDescent="0.2">
      <c r="A10" s="164" t="s">
        <v>68</v>
      </c>
      <c r="B10" s="165"/>
      <c r="C10" s="165"/>
      <c r="D10" s="142"/>
      <c r="E10" s="143"/>
      <c r="F10" s="143"/>
      <c r="G10" s="143"/>
      <c r="H10" s="143"/>
      <c r="I10" s="143"/>
      <c r="J10" s="144"/>
    </row>
    <row r="11" spans="1:12" ht="54.75" customHeight="1" thickBot="1" x14ac:dyDescent="0.25">
      <c r="A11" s="174" t="s">
        <v>97</v>
      </c>
      <c r="B11" s="175"/>
      <c r="C11" s="175"/>
      <c r="D11" s="176" t="s">
        <v>24</v>
      </c>
      <c r="E11" s="177"/>
      <c r="F11" s="76">
        <f>+'Proteccion y control'!W17</f>
        <v>0</v>
      </c>
      <c r="G11" s="118"/>
      <c r="H11" s="76"/>
      <c r="I11" s="76">
        <v>6000</v>
      </c>
      <c r="J11" s="77">
        <f t="shared" ref="J11" si="0">F11+I11</f>
        <v>6000</v>
      </c>
    </row>
    <row r="12" spans="1:12" ht="19.5" customHeight="1" thickBot="1" x14ac:dyDescent="0.25">
      <c r="A12" s="156" t="s">
        <v>54</v>
      </c>
      <c r="B12" s="157"/>
      <c r="C12" s="157"/>
      <c r="D12" s="157"/>
      <c r="E12" s="157"/>
      <c r="F12" s="157"/>
      <c r="G12" s="157"/>
      <c r="H12" s="157"/>
      <c r="I12" s="158"/>
      <c r="J12" s="86">
        <f>J11</f>
        <v>6000</v>
      </c>
    </row>
    <row r="13" spans="1:12" ht="27" customHeight="1" thickBo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141"/>
    </row>
    <row r="14" spans="1:12" ht="54.75" customHeight="1" x14ac:dyDescent="0.2">
      <c r="A14" s="311" t="s">
        <v>57</v>
      </c>
      <c r="B14" s="312"/>
      <c r="C14" s="312"/>
      <c r="D14" s="87"/>
      <c r="E14" s="88"/>
      <c r="F14" s="88"/>
      <c r="G14" s="88"/>
      <c r="H14" s="88"/>
      <c r="I14" s="88"/>
      <c r="J14" s="89"/>
    </row>
    <row r="15" spans="1:12" ht="75" customHeight="1" x14ac:dyDescent="0.2">
      <c r="A15" s="191" t="s">
        <v>69</v>
      </c>
      <c r="B15" s="192"/>
      <c r="C15" s="192"/>
      <c r="D15" s="83"/>
      <c r="E15" s="73"/>
      <c r="F15" s="73"/>
      <c r="G15" s="73"/>
      <c r="H15" s="73"/>
      <c r="I15" s="73"/>
      <c r="J15" s="74"/>
    </row>
    <row r="16" spans="1:12" ht="39" customHeight="1" thickBot="1" x14ac:dyDescent="0.25">
      <c r="A16" s="174" t="s">
        <v>85</v>
      </c>
      <c r="B16" s="175"/>
      <c r="C16" s="175"/>
      <c r="D16" s="176" t="s">
        <v>24</v>
      </c>
      <c r="E16" s="177"/>
      <c r="F16" s="76">
        <f>+'Proteccion y control'!W25</f>
        <v>0</v>
      </c>
      <c r="G16" s="76"/>
      <c r="H16" s="76"/>
      <c r="I16" s="76">
        <f>'Fortalecimiento-Participacion'!U11</f>
        <v>7500</v>
      </c>
      <c r="J16" s="77">
        <f>F16+I16</f>
        <v>7500</v>
      </c>
      <c r="K16" s="4"/>
      <c r="L16" s="4"/>
    </row>
    <row r="17" spans="1:11" ht="16.5" customHeight="1" thickBot="1" x14ac:dyDescent="0.25">
      <c r="A17" s="156" t="s">
        <v>54</v>
      </c>
      <c r="B17" s="157"/>
      <c r="C17" s="157"/>
      <c r="D17" s="157"/>
      <c r="E17" s="157"/>
      <c r="F17" s="157"/>
      <c r="G17" s="157"/>
      <c r="H17" s="157"/>
      <c r="I17" s="158"/>
      <c r="J17" s="86">
        <f>J16</f>
        <v>7500</v>
      </c>
    </row>
    <row r="18" spans="1:11" ht="20.25" customHeight="1" x14ac:dyDescent="0.3">
      <c r="A18" s="204" t="s">
        <v>23</v>
      </c>
      <c r="B18" s="205"/>
      <c r="C18" s="205"/>
      <c r="D18" s="90"/>
      <c r="E18" s="91"/>
      <c r="F18" s="91"/>
      <c r="G18" s="91"/>
      <c r="H18" s="92"/>
      <c r="I18" s="93"/>
      <c r="J18" s="94"/>
    </row>
    <row r="19" spans="1:11" ht="49.5" customHeight="1" x14ac:dyDescent="0.2">
      <c r="A19" s="191" t="s">
        <v>70</v>
      </c>
      <c r="B19" s="192"/>
      <c r="C19" s="192"/>
      <c r="D19" s="83"/>
      <c r="E19" s="73"/>
      <c r="F19" s="73"/>
      <c r="G19" s="73"/>
      <c r="H19" s="73"/>
      <c r="I19" s="73"/>
      <c r="J19" s="74"/>
    </row>
    <row r="20" spans="1:11" ht="25.5" customHeight="1" x14ac:dyDescent="0.2">
      <c r="A20" s="185" t="s">
        <v>87</v>
      </c>
      <c r="B20" s="186"/>
      <c r="C20" s="186"/>
      <c r="D20" s="202" t="s">
        <v>24</v>
      </c>
      <c r="E20" s="203"/>
      <c r="F20" s="19">
        <f>+'Proteccion y control'!W31</f>
        <v>0</v>
      </c>
      <c r="G20" s="19"/>
      <c r="H20" s="19"/>
      <c r="I20" s="19">
        <f>Administracion!U11</f>
        <v>61200</v>
      </c>
      <c r="J20" s="75">
        <f>F20+I20</f>
        <v>61200</v>
      </c>
    </row>
    <row r="21" spans="1:11" ht="27" customHeight="1" thickBot="1" x14ac:dyDescent="0.25">
      <c r="A21" s="174" t="s">
        <v>89</v>
      </c>
      <c r="B21" s="175"/>
      <c r="C21" s="175"/>
      <c r="D21" s="176" t="s">
        <v>24</v>
      </c>
      <c r="E21" s="177"/>
      <c r="F21" s="76">
        <f>+'Proteccion y control'!W34</f>
        <v>0</v>
      </c>
      <c r="G21" s="76"/>
      <c r="H21" s="76"/>
      <c r="I21" s="76">
        <f>Administracion!U12</f>
        <v>54000</v>
      </c>
      <c r="J21" s="77">
        <f t="shared" ref="J21" si="1">F21+I21</f>
        <v>54000</v>
      </c>
    </row>
    <row r="22" spans="1:11" ht="27" customHeight="1" thickBot="1" x14ac:dyDescent="0.25">
      <c r="A22" s="174" t="s">
        <v>90</v>
      </c>
      <c r="B22" s="175"/>
      <c r="C22" s="175"/>
      <c r="D22" s="176" t="s">
        <v>24</v>
      </c>
      <c r="E22" s="177"/>
      <c r="F22" s="76">
        <f>+'Proteccion y control'!W35</f>
        <v>0</v>
      </c>
      <c r="G22" s="76"/>
      <c r="H22" s="76"/>
      <c r="I22" s="76">
        <v>0</v>
      </c>
      <c r="J22" s="77">
        <f t="shared" ref="J22" si="2">F22+I22</f>
        <v>0</v>
      </c>
    </row>
    <row r="23" spans="1:11" ht="17.25" customHeight="1" thickBot="1" x14ac:dyDescent="0.25">
      <c r="A23" s="156" t="s">
        <v>54</v>
      </c>
      <c r="B23" s="157"/>
      <c r="C23" s="157"/>
      <c r="D23" s="157"/>
      <c r="E23" s="157"/>
      <c r="F23" s="157"/>
      <c r="G23" s="157"/>
      <c r="H23" s="157"/>
      <c r="I23" s="158"/>
      <c r="J23" s="86">
        <f>J21+J20</f>
        <v>115200</v>
      </c>
    </row>
    <row r="24" spans="1:11" s="12" customFormat="1" ht="13.5" thickBot="1" x14ac:dyDescent="0.25">
      <c r="A24" s="148"/>
      <c r="B24" s="149"/>
      <c r="C24" s="150"/>
      <c r="D24" s="151"/>
      <c r="E24" s="151"/>
      <c r="F24" s="151"/>
      <c r="G24" s="152"/>
      <c r="H24" s="152"/>
      <c r="I24" s="151"/>
      <c r="J24" s="151"/>
    </row>
    <row r="25" spans="1:11" ht="24.75" customHeight="1" thickBot="1" x14ac:dyDescent="0.25">
      <c r="A25" s="120" t="s">
        <v>84</v>
      </c>
      <c r="B25" s="121"/>
      <c r="C25" s="121"/>
      <c r="D25" s="122"/>
      <c r="E25" s="122"/>
      <c r="F25" s="123"/>
      <c r="G25" s="124"/>
      <c r="H25" s="124"/>
      <c r="I25" s="123"/>
      <c r="J25" s="125">
        <f>+J23+J17+J12+J8</f>
        <v>139200</v>
      </c>
    </row>
    <row r="26" spans="1:11" ht="18.75" customHeight="1" x14ac:dyDescent="0.2">
      <c r="A26" s="112" t="s">
        <v>30</v>
      </c>
      <c r="B26" s="113"/>
      <c r="C26" s="113"/>
      <c r="D26" s="114"/>
      <c r="E26" s="114"/>
      <c r="F26" s="114"/>
      <c r="G26" s="115"/>
      <c r="H26" s="115"/>
      <c r="I26" s="114"/>
      <c r="J26" s="116"/>
    </row>
    <row r="27" spans="1:11" ht="18.75" customHeight="1" x14ac:dyDescent="0.2">
      <c r="A27" s="105" t="s">
        <v>35</v>
      </c>
      <c r="B27" s="2"/>
      <c r="C27" s="2"/>
      <c r="D27" s="1"/>
      <c r="E27" s="1"/>
      <c r="F27" s="33">
        <v>0</v>
      </c>
      <c r="G27" s="33"/>
      <c r="H27" s="33"/>
      <c r="I27" s="33">
        <v>0</v>
      </c>
      <c r="J27" s="106">
        <v>0</v>
      </c>
    </row>
    <row r="28" spans="1:11" ht="18.75" customHeight="1" thickBot="1" x14ac:dyDescent="0.25">
      <c r="A28" s="107" t="s">
        <v>32</v>
      </c>
      <c r="B28" s="108"/>
      <c r="C28" s="108"/>
      <c r="D28" s="109"/>
      <c r="E28" s="109"/>
      <c r="F28" s="109"/>
      <c r="G28" s="110"/>
      <c r="H28" s="110"/>
      <c r="I28" s="119">
        <f>J25</f>
        <v>139200</v>
      </c>
      <c r="J28" s="111"/>
      <c r="K28" s="4"/>
    </row>
    <row r="29" spans="1:11" ht="24" customHeight="1" thickBot="1" x14ac:dyDescent="0.25">
      <c r="A29" s="120" t="s">
        <v>105</v>
      </c>
      <c r="B29" s="121"/>
      <c r="C29" s="121"/>
      <c r="D29" s="122"/>
      <c r="E29" s="122"/>
      <c r="F29" s="122"/>
      <c r="G29" s="126"/>
      <c r="H29" s="126"/>
      <c r="I29" s="127">
        <f>SUM(I26:I28)</f>
        <v>139200</v>
      </c>
      <c r="J29" s="128"/>
    </row>
    <row r="31" spans="1:11" ht="9.75" customHeight="1" thickBot="1" x14ac:dyDescent="0.25">
      <c r="J31" s="4"/>
    </row>
    <row r="32" spans="1:11" ht="33.75" customHeight="1" thickBot="1" x14ac:dyDescent="0.25">
      <c r="A32" s="199" t="s">
        <v>104</v>
      </c>
      <c r="B32" s="200"/>
      <c r="C32" s="200"/>
      <c r="D32" s="200"/>
      <c r="E32" s="200"/>
      <c r="F32" s="200"/>
      <c r="G32" s="200"/>
      <c r="H32" s="200"/>
      <c r="I32" s="201"/>
      <c r="J32" s="155">
        <f>I29</f>
        <v>139200</v>
      </c>
    </row>
  </sheetData>
  <mergeCells count="34">
    <mergeCell ref="A32:I32"/>
    <mergeCell ref="A14:C14"/>
    <mergeCell ref="A17:I17"/>
    <mergeCell ref="A15:C15"/>
    <mergeCell ref="A21:C21"/>
    <mergeCell ref="D21:E21"/>
    <mergeCell ref="A16:C16"/>
    <mergeCell ref="D16:E16"/>
    <mergeCell ref="A23:I23"/>
    <mergeCell ref="A18:C18"/>
    <mergeCell ref="A19:C19"/>
    <mergeCell ref="A20:C20"/>
    <mergeCell ref="D20:E20"/>
    <mergeCell ref="A22:C22"/>
    <mergeCell ref="D22:E22"/>
    <mergeCell ref="A1:C1"/>
    <mergeCell ref="D1:J1"/>
    <mergeCell ref="H2:I2"/>
    <mergeCell ref="A6:C6"/>
    <mergeCell ref="D6:E6"/>
    <mergeCell ref="A4:C4"/>
    <mergeCell ref="A5:C5"/>
    <mergeCell ref="J2:J3"/>
    <mergeCell ref="A2:C3"/>
    <mergeCell ref="A12:I12"/>
    <mergeCell ref="D2:D3"/>
    <mergeCell ref="A9:C9"/>
    <mergeCell ref="A10:C10"/>
    <mergeCell ref="E2:F2"/>
    <mergeCell ref="A7:C7"/>
    <mergeCell ref="D7:E7"/>
    <mergeCell ref="A8:I8"/>
    <mergeCell ref="A11:C11"/>
    <mergeCell ref="D11:E11"/>
  </mergeCells>
  <phoneticPr fontId="0" type="noConversion"/>
  <printOptions horizontalCentered="1"/>
  <pageMargins left="0.39370078740157483" right="0.39370078740157483" top="0.59055118110236227" bottom="0.59055118110236227" header="0" footer="0"/>
  <pageSetup scale="9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89" zoomScaleNormal="89" workbookViewId="0">
      <selection activeCell="I10" sqref="I10"/>
    </sheetView>
  </sheetViews>
  <sheetFormatPr baseColWidth="10" defaultRowHeight="12.75" x14ac:dyDescent="0.2"/>
  <cols>
    <col min="1" max="1" width="2.42578125" style="7" customWidth="1"/>
    <col min="2" max="2" width="5.85546875" style="7" customWidth="1"/>
    <col min="3" max="3" width="19.5703125" style="7" customWidth="1"/>
    <col min="4" max="4" width="12.42578125" style="7" customWidth="1"/>
    <col min="5" max="5" width="28" style="7" customWidth="1"/>
    <col min="6" max="6" width="2.28515625" style="7" bestFit="1" customWidth="1"/>
    <col min="7" max="7" width="2.140625" style="7" bestFit="1" customWidth="1"/>
    <col min="8" max="8" width="2.5703125" style="7" bestFit="1" customWidth="1"/>
    <col min="9" max="9" width="2.28515625" style="7" bestFit="1" customWidth="1"/>
    <col min="10" max="10" width="2.5703125" style="7" bestFit="1" customWidth="1"/>
    <col min="11" max="12" width="2.42578125" style="7" customWidth="1"/>
    <col min="13" max="14" width="2.28515625" style="7" bestFit="1" customWidth="1"/>
    <col min="15" max="15" width="2.42578125" style="7" bestFit="1" customWidth="1"/>
    <col min="16" max="17" width="2.28515625" style="7" bestFit="1" customWidth="1"/>
    <col min="18" max="18" width="15.28515625" style="7" customWidth="1"/>
    <col min="19" max="19" width="15.85546875" style="7" customWidth="1"/>
    <col min="20" max="20" width="13.42578125" style="7" customWidth="1"/>
    <col min="21" max="21" width="13.28515625" style="7" customWidth="1"/>
    <col min="22" max="22" width="13.5703125" style="7" customWidth="1"/>
    <col min="23" max="23" width="11.7109375" style="7" bestFit="1" customWidth="1"/>
    <col min="24" max="16384" width="11.42578125" style="7"/>
  </cols>
  <sheetData>
    <row r="1" spans="2:23" s="6" customFormat="1" ht="16.5" customHeight="1" x14ac:dyDescent="0.2">
      <c r="B1" s="206" t="s">
        <v>31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8"/>
    </row>
    <row r="2" spans="2:23" s="6" customFormat="1" ht="16.5" customHeight="1" x14ac:dyDescent="0.2">
      <c r="B2" s="209" t="s">
        <v>100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1"/>
    </row>
    <row r="3" spans="2:23" s="6" customFormat="1" ht="16.5" customHeight="1" thickBot="1" x14ac:dyDescent="0.25">
      <c r="B3" s="212" t="s">
        <v>59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4"/>
    </row>
    <row r="4" spans="2:23" ht="18" customHeight="1" x14ac:dyDescent="0.2">
      <c r="B4" s="224" t="s">
        <v>43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6"/>
    </row>
    <row r="5" spans="2:23" ht="18" customHeight="1" x14ac:dyDescent="0.2">
      <c r="B5" s="224" t="s">
        <v>25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6"/>
    </row>
    <row r="6" spans="2:23" ht="18" customHeight="1" x14ac:dyDescent="0.2">
      <c r="B6" s="224" t="s">
        <v>60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</row>
    <row r="7" spans="2:23" ht="18" customHeight="1" thickBot="1" x14ac:dyDescent="0.25">
      <c r="B7" s="224" t="s">
        <v>73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6"/>
    </row>
    <row r="8" spans="2:23" s="10" customFormat="1" ht="13.5" thickBot="1" x14ac:dyDescent="0.25">
      <c r="B8" s="217" t="s">
        <v>16</v>
      </c>
      <c r="C8" s="219" t="s">
        <v>101</v>
      </c>
      <c r="D8" s="219" t="s">
        <v>44</v>
      </c>
      <c r="E8" s="219" t="s">
        <v>2</v>
      </c>
      <c r="F8" s="222" t="s">
        <v>17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52" t="s">
        <v>65</v>
      </c>
      <c r="S8" s="227" t="s">
        <v>13</v>
      </c>
      <c r="T8" s="215" t="s">
        <v>14</v>
      </c>
      <c r="U8" s="215"/>
      <c r="V8" s="216"/>
    </row>
    <row r="9" spans="2:23" s="11" customFormat="1" ht="27.75" customHeight="1" thickBot="1" x14ac:dyDescent="0.25">
      <c r="B9" s="218"/>
      <c r="C9" s="220"/>
      <c r="D9" s="221"/>
      <c r="E9" s="221"/>
      <c r="F9" s="21" t="s">
        <v>3</v>
      </c>
      <c r="G9" s="21" t="s">
        <v>4</v>
      </c>
      <c r="H9" s="21" t="s">
        <v>5</v>
      </c>
      <c r="I9" s="21" t="s">
        <v>6</v>
      </c>
      <c r="J9" s="21" t="s">
        <v>5</v>
      </c>
      <c r="K9" s="21" t="s">
        <v>7</v>
      </c>
      <c r="L9" s="21" t="s">
        <v>7</v>
      </c>
      <c r="M9" s="21" t="s">
        <v>6</v>
      </c>
      <c r="N9" s="21" t="s">
        <v>8</v>
      </c>
      <c r="O9" s="21" t="s">
        <v>9</v>
      </c>
      <c r="P9" s="21" t="s">
        <v>10</v>
      </c>
      <c r="Q9" s="99" t="s">
        <v>11</v>
      </c>
      <c r="R9" s="253"/>
      <c r="S9" s="228"/>
      <c r="T9" s="100" t="s">
        <v>45</v>
      </c>
      <c r="U9" s="66" t="s">
        <v>18</v>
      </c>
      <c r="V9" s="67" t="s">
        <v>15</v>
      </c>
    </row>
    <row r="10" spans="2:23" ht="123.75" customHeight="1" thickBot="1" x14ac:dyDescent="0.25">
      <c r="B10" s="50">
        <v>1</v>
      </c>
      <c r="C10" s="29" t="s">
        <v>82</v>
      </c>
      <c r="D10" s="29" t="s">
        <v>72</v>
      </c>
      <c r="E10" s="29" t="s">
        <v>71</v>
      </c>
      <c r="F10" s="29"/>
      <c r="G10" s="29" t="s">
        <v>36</v>
      </c>
      <c r="H10" s="29" t="s">
        <v>36</v>
      </c>
      <c r="I10" s="29" t="s">
        <v>36</v>
      </c>
      <c r="J10" s="29" t="s">
        <v>36</v>
      </c>
      <c r="K10" s="29" t="s">
        <v>36</v>
      </c>
      <c r="L10" s="29"/>
      <c r="M10" s="29"/>
      <c r="N10" s="29"/>
      <c r="O10" s="29"/>
      <c r="P10" s="29"/>
      <c r="Q10" s="49"/>
      <c r="R10" s="50" t="s">
        <v>62</v>
      </c>
      <c r="S10" s="139" t="s">
        <v>39</v>
      </c>
      <c r="T10" s="140"/>
      <c r="U10" s="46">
        <v>4500</v>
      </c>
      <c r="V10" s="47">
        <f>+U10</f>
        <v>4500</v>
      </c>
    </row>
    <row r="11" spans="2:23" ht="18" customHeight="1" thickBot="1" x14ac:dyDescent="0.25">
      <c r="B11" s="254" t="s">
        <v>55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42">
        <f>SUM(V10:V10)</f>
        <v>4500</v>
      </c>
      <c r="W11" s="24"/>
    </row>
    <row r="12" spans="2:23" ht="36.75" customHeight="1" thickBot="1" x14ac:dyDescent="0.25"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0"/>
    </row>
    <row r="13" spans="2:23" s="6" customFormat="1" ht="21" customHeight="1" x14ac:dyDescent="0.2">
      <c r="B13" s="206" t="s">
        <v>31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8"/>
    </row>
    <row r="14" spans="2:23" s="6" customFormat="1" ht="21" customHeight="1" x14ac:dyDescent="0.2">
      <c r="B14" s="209" t="s">
        <v>100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1"/>
    </row>
    <row r="15" spans="2:23" s="6" customFormat="1" ht="21" customHeight="1" thickBot="1" x14ac:dyDescent="0.25">
      <c r="B15" s="212" t="s">
        <v>59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4"/>
    </row>
    <row r="16" spans="2:23" ht="21" customHeight="1" x14ac:dyDescent="0.2">
      <c r="B16" s="256" t="s">
        <v>46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8"/>
    </row>
    <row r="17" spans="1:23" ht="21" customHeight="1" x14ac:dyDescent="0.2">
      <c r="B17" s="256" t="s">
        <v>25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8"/>
    </row>
    <row r="18" spans="1:23" ht="21" customHeight="1" x14ac:dyDescent="0.2">
      <c r="B18" s="256" t="s">
        <v>61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8"/>
    </row>
    <row r="19" spans="1:23" ht="21" customHeight="1" thickBot="1" x14ac:dyDescent="0.25">
      <c r="B19" s="229" t="s">
        <v>74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1"/>
    </row>
    <row r="20" spans="1:23" s="9" customFormat="1" ht="13.5" customHeight="1" thickBot="1" x14ac:dyDescent="0.25">
      <c r="B20" s="246" t="s">
        <v>16</v>
      </c>
      <c r="C20" s="219" t="s">
        <v>101</v>
      </c>
      <c r="D20" s="247" t="s">
        <v>44</v>
      </c>
      <c r="E20" s="249" t="s">
        <v>2</v>
      </c>
      <c r="F20" s="236" t="s">
        <v>17</v>
      </c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8"/>
      <c r="R20" s="239" t="s">
        <v>12</v>
      </c>
      <c r="S20" s="241" t="s">
        <v>13</v>
      </c>
      <c r="T20" s="243" t="s">
        <v>14</v>
      </c>
      <c r="U20" s="244"/>
      <c r="V20" s="245"/>
    </row>
    <row r="21" spans="1:23" ht="13.5" customHeight="1" thickBot="1" x14ac:dyDescent="0.25">
      <c r="B21" s="240"/>
      <c r="C21" s="220"/>
      <c r="D21" s="248"/>
      <c r="E21" s="250"/>
      <c r="F21" s="103" t="s">
        <v>3</v>
      </c>
      <c r="G21" s="15" t="s">
        <v>4</v>
      </c>
      <c r="H21" s="15" t="s">
        <v>5</v>
      </c>
      <c r="I21" s="15" t="s">
        <v>6</v>
      </c>
      <c r="J21" s="15" t="s">
        <v>5</v>
      </c>
      <c r="K21" s="15" t="s">
        <v>7</v>
      </c>
      <c r="L21" s="15" t="s">
        <v>7</v>
      </c>
      <c r="M21" s="15" t="s">
        <v>6</v>
      </c>
      <c r="N21" s="15" t="s">
        <v>8</v>
      </c>
      <c r="O21" s="15" t="s">
        <v>9</v>
      </c>
      <c r="P21" s="15" t="s">
        <v>10</v>
      </c>
      <c r="Q21" s="104" t="s">
        <v>11</v>
      </c>
      <c r="R21" s="240"/>
      <c r="S21" s="242"/>
      <c r="T21" s="34" t="s">
        <v>47</v>
      </c>
      <c r="U21" s="56" t="s">
        <v>18</v>
      </c>
      <c r="V21" s="35" t="s">
        <v>15</v>
      </c>
    </row>
    <row r="22" spans="1:23" ht="85.5" customHeight="1" thickBot="1" x14ac:dyDescent="0.25">
      <c r="B22" s="136">
        <v>1</v>
      </c>
      <c r="C22" s="135" t="s">
        <v>76</v>
      </c>
      <c r="D22" s="137" t="s">
        <v>72</v>
      </c>
      <c r="E22" s="61" t="s">
        <v>75</v>
      </c>
      <c r="F22" s="101" t="s">
        <v>36</v>
      </c>
      <c r="G22" s="98" t="s">
        <v>36</v>
      </c>
      <c r="H22" s="98" t="s">
        <v>36</v>
      </c>
      <c r="I22" s="98" t="s">
        <v>36</v>
      </c>
      <c r="J22" s="98" t="s">
        <v>36</v>
      </c>
      <c r="K22" s="98" t="s">
        <v>36</v>
      </c>
      <c r="L22" s="98" t="s">
        <v>36</v>
      </c>
      <c r="M22" s="98" t="s">
        <v>36</v>
      </c>
      <c r="N22" s="98" t="s">
        <v>36</v>
      </c>
      <c r="O22" s="98" t="s">
        <v>36</v>
      </c>
      <c r="P22" s="98" t="s">
        <v>36</v>
      </c>
      <c r="Q22" s="102" t="s">
        <v>36</v>
      </c>
      <c r="R22" s="101" t="s">
        <v>63</v>
      </c>
      <c r="S22" s="102" t="s">
        <v>40</v>
      </c>
      <c r="T22" s="63"/>
      <c r="U22" s="64">
        <f>500*12</f>
        <v>6000</v>
      </c>
      <c r="V22" s="65">
        <f>+U22</f>
        <v>6000</v>
      </c>
    </row>
    <row r="23" spans="1:23" s="14" customFormat="1" ht="13.5" thickBot="1" x14ac:dyDescent="0.25">
      <c r="B23" s="232" t="s">
        <v>55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48">
        <f>SUM(V22:V22)</f>
        <v>6000</v>
      </c>
    </row>
    <row r="24" spans="1:23" s="8" customFormat="1" ht="13.5" thickBot="1" x14ac:dyDescent="0.25">
      <c r="A24" s="14"/>
    </row>
    <row r="25" spans="1:23" s="8" customFormat="1" ht="21" customHeight="1" thickBot="1" x14ac:dyDescent="0.25">
      <c r="A25" s="14"/>
      <c r="S25" s="234" t="s">
        <v>56</v>
      </c>
      <c r="T25" s="235"/>
      <c r="U25" s="235"/>
      <c r="V25" s="71">
        <f>V11+V23</f>
        <v>10500</v>
      </c>
      <c r="W25" s="32"/>
    </row>
    <row r="26" spans="1:23" s="8" customFormat="1" x14ac:dyDescent="0.2">
      <c r="A26" s="14"/>
    </row>
    <row r="27" spans="1:23" s="8" customFormat="1" x14ac:dyDescent="0.2">
      <c r="A27" s="14"/>
    </row>
    <row r="28" spans="1:23" s="8" customFormat="1" x14ac:dyDescent="0.2">
      <c r="A28" s="14"/>
    </row>
    <row r="29" spans="1:23" s="8" customFormat="1" x14ac:dyDescent="0.2">
      <c r="A29" s="14"/>
    </row>
    <row r="30" spans="1:23" s="8" customFormat="1" x14ac:dyDescent="0.2">
      <c r="A30" s="14"/>
    </row>
  </sheetData>
  <mergeCells count="34">
    <mergeCell ref="B12:V12"/>
    <mergeCell ref="R8:R9"/>
    <mergeCell ref="B11:U11"/>
    <mergeCell ref="B18:V18"/>
    <mergeCell ref="B15:V15"/>
    <mergeCell ref="B16:V16"/>
    <mergeCell ref="B17:V17"/>
    <mergeCell ref="B13:V13"/>
    <mergeCell ref="B14:V14"/>
    <mergeCell ref="B19:V19"/>
    <mergeCell ref="C20:C21"/>
    <mergeCell ref="B23:U23"/>
    <mergeCell ref="S25:U25"/>
    <mergeCell ref="F20:Q20"/>
    <mergeCell ref="R20:R21"/>
    <mergeCell ref="S20:S21"/>
    <mergeCell ref="T20:V20"/>
    <mergeCell ref="B20:B21"/>
    <mergeCell ref="D20:D21"/>
    <mergeCell ref="E20:E21"/>
    <mergeCell ref="B1:V1"/>
    <mergeCell ref="B2:V2"/>
    <mergeCell ref="B3:V3"/>
    <mergeCell ref="T8:V8"/>
    <mergeCell ref="B8:B9"/>
    <mergeCell ref="C8:C9"/>
    <mergeCell ref="D8:D9"/>
    <mergeCell ref="E8:E9"/>
    <mergeCell ref="F8:Q8"/>
    <mergeCell ref="B4:V4"/>
    <mergeCell ref="B5:V5"/>
    <mergeCell ref="B6:V6"/>
    <mergeCell ref="B7:V7"/>
    <mergeCell ref="S8:S9"/>
  </mergeCells>
  <phoneticPr fontId="0" type="noConversion"/>
  <printOptions horizontalCentered="1"/>
  <pageMargins left="0.39370078740157483" right="0.39370078740157483" top="0.59055118110236227" bottom="0.59055118110236227" header="0" footer="0"/>
  <pageSetup scale="7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opLeftCell="A6" zoomScale="87" zoomScaleNormal="87" workbookViewId="0">
      <selection activeCell="W12" sqref="W12"/>
    </sheetView>
  </sheetViews>
  <sheetFormatPr baseColWidth="10" defaultRowHeight="12.75" x14ac:dyDescent="0.2"/>
  <cols>
    <col min="1" max="1" width="4.7109375" customWidth="1"/>
    <col min="2" max="2" width="18.5703125" customWidth="1"/>
    <col min="3" max="3" width="15.140625" customWidth="1"/>
    <col min="4" max="4" width="14.42578125" customWidth="1"/>
    <col min="5" max="16" width="2.7109375" customWidth="1"/>
    <col min="17" max="17" width="13.7109375" customWidth="1"/>
    <col min="18" max="18" width="14.7109375" customWidth="1"/>
    <col min="19" max="19" width="8.5703125" customWidth="1"/>
    <col min="20" max="20" width="12" customWidth="1"/>
    <col min="21" max="21" width="13" customWidth="1"/>
  </cols>
  <sheetData>
    <row r="1" spans="1:21" ht="8.25" customHeight="1" x14ac:dyDescent="0.2"/>
    <row r="2" spans="1:21" ht="21" customHeight="1" thickBot="1" x14ac:dyDescent="0.25">
      <c r="A2" s="70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53"/>
    </row>
    <row r="3" spans="1:21" ht="16.5" customHeight="1" x14ac:dyDescent="0.2">
      <c r="A3" s="206" t="s">
        <v>31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8"/>
    </row>
    <row r="4" spans="1:21" ht="16.5" customHeight="1" x14ac:dyDescent="0.2">
      <c r="A4" s="209" t="s">
        <v>100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1"/>
    </row>
    <row r="5" spans="1:21" ht="16.5" customHeight="1" thickBot="1" x14ac:dyDescent="0.25">
      <c r="A5" s="212" t="s">
        <v>59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4"/>
    </row>
    <row r="6" spans="1:21" x14ac:dyDescent="0.2">
      <c r="A6" s="273" t="s">
        <v>49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5"/>
    </row>
    <row r="7" spans="1:21" x14ac:dyDescent="0.2">
      <c r="A7" s="224" t="s">
        <v>41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6"/>
    </row>
    <row r="8" spans="1:21" x14ac:dyDescent="0.2">
      <c r="A8" s="224" t="s">
        <v>33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6"/>
    </row>
    <row r="9" spans="1:21" ht="28.5" customHeight="1" thickBot="1" x14ac:dyDescent="0.25">
      <c r="A9" s="270" t="s">
        <v>77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2"/>
    </row>
    <row r="10" spans="1:21" ht="11.25" customHeight="1" thickBot="1" x14ac:dyDescent="0.25">
      <c r="A10" s="246" t="s">
        <v>16</v>
      </c>
      <c r="B10" s="219" t="s">
        <v>101</v>
      </c>
      <c r="C10" s="247" t="s">
        <v>44</v>
      </c>
      <c r="D10" s="247" t="s">
        <v>2</v>
      </c>
      <c r="E10" s="267" t="s">
        <v>17</v>
      </c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9"/>
      <c r="Q10" s="247" t="s">
        <v>12</v>
      </c>
      <c r="R10" s="249" t="s">
        <v>13</v>
      </c>
      <c r="S10" s="263" t="s">
        <v>14</v>
      </c>
      <c r="T10" s="264"/>
      <c r="U10" s="265"/>
    </row>
    <row r="11" spans="1:21" ht="14.25" customHeight="1" thickBot="1" x14ac:dyDescent="0.25">
      <c r="A11" s="266"/>
      <c r="B11" s="220"/>
      <c r="C11" s="261"/>
      <c r="D11" s="261"/>
      <c r="E11" s="15" t="s">
        <v>3</v>
      </c>
      <c r="F11" s="15" t="s">
        <v>4</v>
      </c>
      <c r="G11" s="15" t="s">
        <v>5</v>
      </c>
      <c r="H11" s="15" t="s">
        <v>6</v>
      </c>
      <c r="I11" s="15" t="s">
        <v>5</v>
      </c>
      <c r="J11" s="15" t="s">
        <v>7</v>
      </c>
      <c r="K11" s="15" t="s">
        <v>7</v>
      </c>
      <c r="L11" s="15" t="s">
        <v>6</v>
      </c>
      <c r="M11" s="15" t="s">
        <v>8</v>
      </c>
      <c r="N11" s="15" t="s">
        <v>9</v>
      </c>
      <c r="O11" s="15" t="s">
        <v>10</v>
      </c>
      <c r="P11" s="15" t="s">
        <v>11</v>
      </c>
      <c r="Q11" s="261"/>
      <c r="R11" s="262"/>
      <c r="S11" s="78" t="s">
        <v>47</v>
      </c>
      <c r="T11" s="60" t="s">
        <v>18</v>
      </c>
      <c r="U11" s="58" t="s">
        <v>15</v>
      </c>
    </row>
    <row r="12" spans="1:21" ht="120" customHeight="1" thickBot="1" x14ac:dyDescent="0.25">
      <c r="A12" s="138">
        <v>1</v>
      </c>
      <c r="B12" s="135" t="s">
        <v>78</v>
      </c>
      <c r="C12" s="137" t="s">
        <v>72</v>
      </c>
      <c r="D12" s="79" t="s">
        <v>91</v>
      </c>
      <c r="E12" s="79" t="s">
        <v>36</v>
      </c>
      <c r="F12" s="79" t="s">
        <v>36</v>
      </c>
      <c r="G12" s="79" t="s">
        <v>36</v>
      </c>
      <c r="H12" s="79" t="s">
        <v>36</v>
      </c>
      <c r="I12" s="79" t="s">
        <v>36</v>
      </c>
      <c r="J12" s="79" t="s">
        <v>36</v>
      </c>
      <c r="K12" s="79" t="s">
        <v>36</v>
      </c>
      <c r="L12" s="79" t="s">
        <v>36</v>
      </c>
      <c r="M12" s="79" t="s">
        <v>36</v>
      </c>
      <c r="N12" s="79" t="s">
        <v>36</v>
      </c>
      <c r="O12" s="79" t="s">
        <v>36</v>
      </c>
      <c r="P12" s="79" t="s">
        <v>36</v>
      </c>
      <c r="Q12" s="79" t="s">
        <v>64</v>
      </c>
      <c r="R12" s="51" t="s">
        <v>48</v>
      </c>
      <c r="S12" s="52"/>
      <c r="T12" s="57">
        <f>500*12</f>
        <v>6000</v>
      </c>
      <c r="U12" s="59">
        <f>T12</f>
        <v>6000</v>
      </c>
    </row>
    <row r="13" spans="1:21" ht="13.5" thickBot="1" x14ac:dyDescent="0.25">
      <c r="A13" s="232" t="s">
        <v>55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48">
        <f>SUM(U12:U12)</f>
        <v>6000</v>
      </c>
    </row>
    <row r="14" spans="1:21" ht="13.5" thickBo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23"/>
      <c r="T14" s="22"/>
      <c r="U14" s="7"/>
    </row>
    <row r="15" spans="1:21" ht="13.5" thickBo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34" t="s">
        <v>56</v>
      </c>
      <c r="S15" s="235"/>
      <c r="T15" s="235"/>
      <c r="U15" s="62">
        <f>U13</f>
        <v>6000</v>
      </c>
    </row>
  </sheetData>
  <mergeCells count="17">
    <mergeCell ref="A3:U3"/>
    <mergeCell ref="A4:U4"/>
    <mergeCell ref="A5:U5"/>
    <mergeCell ref="A9:U9"/>
    <mergeCell ref="A7:U7"/>
    <mergeCell ref="A6:U6"/>
    <mergeCell ref="A8:U8"/>
    <mergeCell ref="Q10:Q11"/>
    <mergeCell ref="R15:T15"/>
    <mergeCell ref="R10:R11"/>
    <mergeCell ref="S10:U10"/>
    <mergeCell ref="A13:T13"/>
    <mergeCell ref="A10:A11"/>
    <mergeCell ref="B10:B11"/>
    <mergeCell ref="C10:C11"/>
    <mergeCell ref="D10:D11"/>
    <mergeCell ref="E10:P10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89" zoomScaleNormal="89" workbookViewId="0">
      <selection activeCell="S10" sqref="S10"/>
    </sheetView>
  </sheetViews>
  <sheetFormatPr baseColWidth="10" defaultRowHeight="12.75" x14ac:dyDescent="0.2"/>
  <cols>
    <col min="1" max="1" width="5.5703125" customWidth="1"/>
    <col min="2" max="2" width="21.5703125" customWidth="1"/>
    <col min="3" max="3" width="15.5703125" customWidth="1"/>
    <col min="4" max="4" width="23.7109375" customWidth="1"/>
    <col min="5" max="16" width="3" customWidth="1"/>
    <col min="17" max="18" width="13.5703125" customWidth="1"/>
    <col min="19" max="19" width="10.28515625" customWidth="1"/>
    <col min="21" max="21" width="14.28515625" customWidth="1"/>
  </cols>
  <sheetData>
    <row r="1" spans="1:21" ht="13.5" thickBot="1" x14ac:dyDescent="0.25"/>
    <row r="2" spans="1:21" ht="16.5" customHeight="1" x14ac:dyDescent="0.2">
      <c r="A2" s="206" t="s">
        <v>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8"/>
    </row>
    <row r="3" spans="1:21" ht="16.5" customHeight="1" x14ac:dyDescent="0.2">
      <c r="A3" s="209" t="s">
        <v>100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1"/>
    </row>
    <row r="4" spans="1:21" ht="16.5" customHeight="1" thickBot="1" x14ac:dyDescent="0.25">
      <c r="A4" s="212" t="s">
        <v>59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</row>
    <row r="5" spans="1:21" ht="15" customHeight="1" x14ac:dyDescent="0.2">
      <c r="A5" s="273" t="s">
        <v>50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5"/>
    </row>
    <row r="6" spans="1:21" ht="15" customHeight="1" x14ac:dyDescent="0.2">
      <c r="A6" s="224" t="s">
        <v>26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6"/>
    </row>
    <row r="7" spans="1:21" ht="15" customHeight="1" x14ac:dyDescent="0.2">
      <c r="A7" s="224" t="s">
        <v>27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6"/>
    </row>
    <row r="8" spans="1:21" ht="27" customHeight="1" thickBot="1" x14ac:dyDescent="0.25">
      <c r="A8" s="276" t="s">
        <v>79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8"/>
    </row>
    <row r="9" spans="1:21" ht="18" customHeight="1" x14ac:dyDescent="0.2">
      <c r="A9" s="289" t="s">
        <v>16</v>
      </c>
      <c r="B9" s="219" t="s">
        <v>101</v>
      </c>
      <c r="C9" s="291" t="s">
        <v>44</v>
      </c>
      <c r="D9" s="291" t="s">
        <v>2</v>
      </c>
      <c r="E9" s="291" t="s">
        <v>17</v>
      </c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 t="s">
        <v>12</v>
      </c>
      <c r="R9" s="291" t="s">
        <v>13</v>
      </c>
      <c r="S9" s="293" t="s">
        <v>14</v>
      </c>
      <c r="T9" s="293"/>
      <c r="U9" s="294"/>
    </row>
    <row r="10" spans="1:21" ht="23.25" customHeight="1" thickBot="1" x14ac:dyDescent="0.25">
      <c r="A10" s="290"/>
      <c r="B10" s="220"/>
      <c r="C10" s="292"/>
      <c r="D10" s="292"/>
      <c r="E10" s="81" t="s">
        <v>3</v>
      </c>
      <c r="F10" s="81" t="s">
        <v>4</v>
      </c>
      <c r="G10" s="81" t="s">
        <v>5</v>
      </c>
      <c r="H10" s="81" t="s">
        <v>6</v>
      </c>
      <c r="I10" s="81" t="s">
        <v>5</v>
      </c>
      <c r="J10" s="81" t="s">
        <v>7</v>
      </c>
      <c r="K10" s="81" t="s">
        <v>7</v>
      </c>
      <c r="L10" s="81" t="s">
        <v>6</v>
      </c>
      <c r="M10" s="81" t="s">
        <v>8</v>
      </c>
      <c r="N10" s="81" t="s">
        <v>9</v>
      </c>
      <c r="O10" s="81" t="s">
        <v>10</v>
      </c>
      <c r="P10" s="81" t="s">
        <v>11</v>
      </c>
      <c r="Q10" s="292"/>
      <c r="R10" s="292"/>
      <c r="S10" s="16" t="s">
        <v>45</v>
      </c>
      <c r="T10" s="17" t="s">
        <v>18</v>
      </c>
      <c r="U10" s="18" t="s">
        <v>15</v>
      </c>
    </row>
    <row r="11" spans="1:21" ht="126" customHeight="1" thickBot="1" x14ac:dyDescent="0.25">
      <c r="A11" s="27">
        <v>1</v>
      </c>
      <c r="B11" s="79" t="s">
        <v>83</v>
      </c>
      <c r="C11" s="135" t="s">
        <v>72</v>
      </c>
      <c r="D11" s="80" t="s">
        <v>80</v>
      </c>
      <c r="E11" s="80"/>
      <c r="F11" s="80" t="s">
        <v>36</v>
      </c>
      <c r="G11" s="80"/>
      <c r="H11" s="80" t="s">
        <v>36</v>
      </c>
      <c r="I11" s="80"/>
      <c r="J11" s="80" t="s">
        <v>36</v>
      </c>
      <c r="K11" s="80"/>
      <c r="L11" s="80" t="s">
        <v>36</v>
      </c>
      <c r="M11" s="80"/>
      <c r="N11" s="80" t="s">
        <v>36</v>
      </c>
      <c r="O11" s="80"/>
      <c r="P11" s="80"/>
      <c r="Q11" s="79" t="s">
        <v>64</v>
      </c>
      <c r="R11" s="80" t="s">
        <v>42</v>
      </c>
      <c r="S11" s="82"/>
      <c r="T11" s="25">
        <f>1500*5</f>
        <v>7500</v>
      </c>
      <c r="U11" s="26">
        <f>T11</f>
        <v>7500</v>
      </c>
    </row>
    <row r="12" spans="1:21" ht="19.5" customHeight="1" thickBot="1" x14ac:dyDescent="0.25">
      <c r="A12" s="232" t="s">
        <v>55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48">
        <f>SUM(U11:U11)</f>
        <v>7500</v>
      </c>
    </row>
    <row r="13" spans="1:21" ht="25.5" customHeight="1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53"/>
    </row>
    <row r="14" spans="1:21" ht="13.5" thickBo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23"/>
      <c r="T14" s="22"/>
      <c r="U14" s="7"/>
    </row>
    <row r="15" spans="1:21" ht="21" customHeight="1" thickBo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34" t="s">
        <v>56</v>
      </c>
      <c r="S15" s="235"/>
      <c r="T15" s="235"/>
      <c r="U15" s="62">
        <f>U12</f>
        <v>7500</v>
      </c>
    </row>
  </sheetData>
  <mergeCells count="17">
    <mergeCell ref="A12:T12"/>
    <mergeCell ref="A2:U2"/>
    <mergeCell ref="A3:U3"/>
    <mergeCell ref="A4:U4"/>
    <mergeCell ref="A8:U8"/>
    <mergeCell ref="A9:A10"/>
    <mergeCell ref="B9:B10"/>
    <mergeCell ref="C9:C10"/>
    <mergeCell ref="D9:D10"/>
    <mergeCell ref="E9:P9"/>
    <mergeCell ref="Q9:Q10"/>
    <mergeCell ref="R9:R10"/>
    <mergeCell ref="S9:U9"/>
    <mergeCell ref="A5:U5"/>
    <mergeCell ref="A6:U6"/>
    <mergeCell ref="A7:U7"/>
    <mergeCell ref="R15:T15"/>
  </mergeCells>
  <printOptions horizontalCentered="1"/>
  <pageMargins left="0.39370078740157483" right="0.39370078740157483" top="0.59055118110236227" bottom="0.59055118110236227" header="0.31496062992125984" footer="0.31496062992125984"/>
  <pageSetup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18" zoomScale="91" zoomScaleNormal="91" workbookViewId="0">
      <selection activeCell="W10" sqref="W10"/>
    </sheetView>
  </sheetViews>
  <sheetFormatPr baseColWidth="10" defaultRowHeight="12.75" x14ac:dyDescent="0.2"/>
  <cols>
    <col min="1" max="1" width="5.5703125" customWidth="1"/>
    <col min="2" max="2" width="16.28515625" customWidth="1"/>
    <col min="4" max="4" width="35.85546875" customWidth="1"/>
    <col min="5" max="16" width="2.85546875" customWidth="1"/>
    <col min="17" max="17" width="12.85546875" customWidth="1"/>
    <col min="18" max="18" width="13.5703125" customWidth="1"/>
    <col min="19" max="19" width="9.85546875" customWidth="1"/>
    <col min="20" max="20" width="13.5703125" customWidth="1"/>
    <col min="21" max="21" width="14" customWidth="1"/>
  </cols>
  <sheetData>
    <row r="1" spans="1:21" ht="7.5" customHeight="1" thickBot="1" x14ac:dyDescent="0.25"/>
    <row r="2" spans="1:21" ht="16.5" customHeight="1" x14ac:dyDescent="0.2">
      <c r="A2" s="206" t="s">
        <v>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8"/>
    </row>
    <row r="3" spans="1:21" ht="16.5" customHeight="1" x14ac:dyDescent="0.2">
      <c r="A3" s="209" t="s">
        <v>100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1"/>
    </row>
    <row r="4" spans="1:21" ht="16.5" customHeight="1" thickBot="1" x14ac:dyDescent="0.25">
      <c r="A4" s="212" t="s">
        <v>59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</row>
    <row r="5" spans="1:21" ht="15.75" customHeight="1" x14ac:dyDescent="0.2">
      <c r="A5" s="313" t="s">
        <v>51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5"/>
    </row>
    <row r="6" spans="1:21" ht="15.75" customHeight="1" x14ac:dyDescent="0.2">
      <c r="A6" s="256" t="s">
        <v>0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8"/>
    </row>
    <row r="7" spans="1:21" ht="15.75" customHeight="1" x14ac:dyDescent="0.2">
      <c r="A7" s="256" t="s">
        <v>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8"/>
    </row>
    <row r="8" spans="1:21" ht="30" customHeight="1" thickBot="1" x14ac:dyDescent="0.25">
      <c r="A8" s="229" t="s">
        <v>81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1"/>
    </row>
    <row r="9" spans="1:21" ht="13.5" customHeight="1" thickBot="1" x14ac:dyDescent="0.25">
      <c r="A9" s="246" t="s">
        <v>16</v>
      </c>
      <c r="B9" s="219" t="s">
        <v>101</v>
      </c>
      <c r="C9" s="247" t="s">
        <v>44</v>
      </c>
      <c r="D9" s="219" t="s">
        <v>2</v>
      </c>
      <c r="E9" s="267" t="s">
        <v>17</v>
      </c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9"/>
      <c r="Q9" s="247" t="s">
        <v>12</v>
      </c>
      <c r="R9" s="249" t="s">
        <v>13</v>
      </c>
      <c r="S9" s="243" t="s">
        <v>14</v>
      </c>
      <c r="T9" s="279"/>
      <c r="U9" s="280"/>
    </row>
    <row r="10" spans="1:21" ht="26.25" customHeight="1" thickBot="1" x14ac:dyDescent="0.25">
      <c r="A10" s="301"/>
      <c r="B10" s="302"/>
      <c r="C10" s="297"/>
      <c r="D10" s="303"/>
      <c r="E10" s="36" t="s">
        <v>3</v>
      </c>
      <c r="F10" s="36" t="s">
        <v>4</v>
      </c>
      <c r="G10" s="36" t="s">
        <v>5</v>
      </c>
      <c r="H10" s="36" t="s">
        <v>6</v>
      </c>
      <c r="I10" s="36" t="s">
        <v>5</v>
      </c>
      <c r="J10" s="36" t="s">
        <v>7</v>
      </c>
      <c r="K10" s="36" t="s">
        <v>7</v>
      </c>
      <c r="L10" s="36" t="s">
        <v>6</v>
      </c>
      <c r="M10" s="36" t="s">
        <v>8</v>
      </c>
      <c r="N10" s="36" t="s">
        <v>9</v>
      </c>
      <c r="O10" s="36" t="s">
        <v>10</v>
      </c>
      <c r="P10" s="36" t="s">
        <v>11</v>
      </c>
      <c r="Q10" s="297"/>
      <c r="R10" s="298"/>
      <c r="S10" s="153" t="s">
        <v>45</v>
      </c>
      <c r="T10" s="54" t="s">
        <v>18</v>
      </c>
      <c r="U10" s="55" t="s">
        <v>15</v>
      </c>
    </row>
    <row r="11" spans="1:21" ht="74.25" customHeight="1" thickBot="1" x14ac:dyDescent="0.25">
      <c r="A11" s="43">
        <v>1</v>
      </c>
      <c r="B11" s="29" t="s">
        <v>95</v>
      </c>
      <c r="C11" s="295" t="s">
        <v>72</v>
      </c>
      <c r="D11" s="31" t="s">
        <v>88</v>
      </c>
      <c r="E11" s="30" t="s">
        <v>36</v>
      </c>
      <c r="F11" s="30" t="s">
        <v>36</v>
      </c>
      <c r="G11" s="30" t="s">
        <v>36</v>
      </c>
      <c r="H11" s="30" t="s">
        <v>36</v>
      </c>
      <c r="I11" s="30" t="s">
        <v>36</v>
      </c>
      <c r="J11" s="30" t="s">
        <v>36</v>
      </c>
      <c r="K11" s="30" t="s">
        <v>36</v>
      </c>
      <c r="L11" s="30" t="s">
        <v>36</v>
      </c>
      <c r="M11" s="30" t="s">
        <v>36</v>
      </c>
      <c r="N11" s="30" t="s">
        <v>36</v>
      </c>
      <c r="O11" s="30" t="s">
        <v>36</v>
      </c>
      <c r="P11" s="30" t="s">
        <v>36</v>
      </c>
      <c r="Q11" s="29" t="s">
        <v>66</v>
      </c>
      <c r="R11" s="44" t="s">
        <v>93</v>
      </c>
      <c r="S11" s="28"/>
      <c r="T11" s="38">
        <f>5100*12</f>
        <v>61200</v>
      </c>
      <c r="U11" s="39">
        <f>+T11</f>
        <v>61200</v>
      </c>
    </row>
    <row r="12" spans="1:21" ht="63.75" customHeight="1" thickBot="1" x14ac:dyDescent="0.25">
      <c r="A12" s="154">
        <v>2</v>
      </c>
      <c r="B12" s="29" t="s">
        <v>96</v>
      </c>
      <c r="C12" s="296"/>
      <c r="D12" s="31" t="s">
        <v>94</v>
      </c>
      <c r="E12" s="30" t="s">
        <v>36</v>
      </c>
      <c r="F12" s="30" t="s">
        <v>36</v>
      </c>
      <c r="G12" s="30" t="s">
        <v>36</v>
      </c>
      <c r="H12" s="30" t="s">
        <v>36</v>
      </c>
      <c r="I12" s="30" t="s">
        <v>36</v>
      </c>
      <c r="J12" s="30" t="s">
        <v>36</v>
      </c>
      <c r="K12" s="30" t="s">
        <v>36</v>
      </c>
      <c r="L12" s="30" t="s">
        <v>36</v>
      </c>
      <c r="M12" s="30" t="s">
        <v>36</v>
      </c>
      <c r="N12" s="30" t="s">
        <v>36</v>
      </c>
      <c r="O12" s="30" t="s">
        <v>36</v>
      </c>
      <c r="P12" s="30" t="s">
        <v>36</v>
      </c>
      <c r="Q12" s="29" t="s">
        <v>66</v>
      </c>
      <c r="R12" s="44" t="s">
        <v>37</v>
      </c>
      <c r="S12" s="28"/>
      <c r="T12" s="38">
        <v>54000</v>
      </c>
      <c r="U12" s="39">
        <f>+T12</f>
        <v>54000</v>
      </c>
    </row>
    <row r="13" spans="1:21" ht="18.75" customHeight="1" thickBot="1" x14ac:dyDescent="0.25">
      <c r="A13" s="232" t="s">
        <v>55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99"/>
      <c r="U13" s="42">
        <f>SUM(U11:U12)</f>
        <v>115200</v>
      </c>
    </row>
    <row r="14" spans="1:21" ht="21" customHeight="1" thickBot="1" x14ac:dyDescent="0.25">
      <c r="A14" s="300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</row>
    <row r="15" spans="1:21" ht="18" customHeight="1" x14ac:dyDescent="0.2">
      <c r="A15" s="206" t="s">
        <v>31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8"/>
    </row>
    <row r="16" spans="1:21" ht="18" customHeight="1" x14ac:dyDescent="0.2">
      <c r="A16" s="209" t="s">
        <v>100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1"/>
    </row>
    <row r="17" spans="1:21" ht="18" customHeight="1" thickBot="1" x14ac:dyDescent="0.25">
      <c r="A17" s="212" t="s">
        <v>59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4"/>
    </row>
    <row r="18" spans="1:21" ht="15.75" customHeight="1" x14ac:dyDescent="0.2">
      <c r="A18" s="256" t="s">
        <v>51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8"/>
    </row>
    <row r="19" spans="1:21" ht="15.75" customHeight="1" x14ac:dyDescent="0.2">
      <c r="A19" s="256" t="s">
        <v>0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8"/>
    </row>
    <row r="20" spans="1:21" ht="15.75" customHeight="1" x14ac:dyDescent="0.2">
      <c r="A20" s="256" t="s">
        <v>52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8"/>
    </row>
    <row r="21" spans="1:21" ht="15.75" customHeight="1" thickBot="1" x14ac:dyDescent="0.25">
      <c r="A21" s="229" t="s">
        <v>38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1"/>
    </row>
    <row r="22" spans="1:21" ht="20.25" customHeight="1" thickBot="1" x14ac:dyDescent="0.25">
      <c r="A22" s="305" t="s">
        <v>16</v>
      </c>
      <c r="B22" s="219" t="s">
        <v>101</v>
      </c>
      <c r="C22" s="259" t="s">
        <v>44</v>
      </c>
      <c r="D22" s="307" t="s">
        <v>2</v>
      </c>
      <c r="E22" s="282" t="s">
        <v>17</v>
      </c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4"/>
      <c r="Q22" s="259" t="s">
        <v>12</v>
      </c>
      <c r="R22" s="260" t="s">
        <v>13</v>
      </c>
      <c r="S22" s="286" t="s">
        <v>14</v>
      </c>
      <c r="T22" s="287"/>
      <c r="U22" s="288"/>
    </row>
    <row r="23" spans="1:21" ht="20.25" customHeight="1" thickBot="1" x14ac:dyDescent="0.25">
      <c r="A23" s="306"/>
      <c r="B23" s="302"/>
      <c r="C23" s="281"/>
      <c r="D23" s="308"/>
      <c r="E23" s="13" t="s">
        <v>3</v>
      </c>
      <c r="F23" s="13" t="s">
        <v>4</v>
      </c>
      <c r="G23" s="13" t="s">
        <v>5</v>
      </c>
      <c r="H23" s="13" t="s">
        <v>6</v>
      </c>
      <c r="I23" s="13" t="s">
        <v>5</v>
      </c>
      <c r="J23" s="13" t="s">
        <v>7</v>
      </c>
      <c r="K23" s="13" t="s">
        <v>7</v>
      </c>
      <c r="L23" s="13" t="s">
        <v>6</v>
      </c>
      <c r="M23" s="13" t="s">
        <v>8</v>
      </c>
      <c r="N23" s="13" t="s">
        <v>9</v>
      </c>
      <c r="O23" s="13" t="s">
        <v>10</v>
      </c>
      <c r="P23" s="13" t="s">
        <v>11</v>
      </c>
      <c r="Q23" s="281"/>
      <c r="R23" s="285"/>
      <c r="S23" s="97" t="s">
        <v>47</v>
      </c>
      <c r="T23" s="68" t="s">
        <v>18</v>
      </c>
      <c r="U23" s="69" t="s">
        <v>15</v>
      </c>
    </row>
    <row r="24" spans="1:21" ht="96.75" customHeight="1" thickBot="1" x14ac:dyDescent="0.25">
      <c r="A24" s="95">
        <v>1</v>
      </c>
      <c r="B24" s="40" t="s">
        <v>103</v>
      </c>
      <c r="C24" s="96" t="s">
        <v>72</v>
      </c>
      <c r="D24" s="45" t="s">
        <v>102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 t="s">
        <v>36</v>
      </c>
      <c r="P24" s="96" t="s">
        <v>36</v>
      </c>
      <c r="Q24" s="96" t="s">
        <v>92</v>
      </c>
      <c r="R24" s="41" t="s">
        <v>53</v>
      </c>
      <c r="S24" s="28"/>
      <c r="T24" s="38">
        <v>0</v>
      </c>
      <c r="U24" s="39">
        <f>+T24</f>
        <v>0</v>
      </c>
    </row>
    <row r="25" spans="1:21" ht="21.75" customHeight="1" thickBot="1" x14ac:dyDescent="0.25">
      <c r="A25" s="309" t="s">
        <v>55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7">
        <f>SUM(U24)</f>
        <v>0</v>
      </c>
    </row>
    <row r="26" spans="1:21" ht="13.5" thickBot="1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53"/>
    </row>
    <row r="27" spans="1:21" ht="13.5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34" t="s">
        <v>56</v>
      </c>
      <c r="S27" s="235"/>
      <c r="T27" s="304"/>
      <c r="U27" s="72">
        <f>U13+U25</f>
        <v>115200</v>
      </c>
    </row>
  </sheetData>
  <mergeCells count="35">
    <mergeCell ref="R27:T27"/>
    <mergeCell ref="A20:U20"/>
    <mergeCell ref="A22:A23"/>
    <mergeCell ref="B22:B23"/>
    <mergeCell ref="C22:C23"/>
    <mergeCell ref="D22:D23"/>
    <mergeCell ref="E22:P22"/>
    <mergeCell ref="Q22:Q23"/>
    <mergeCell ref="R22:R23"/>
    <mergeCell ref="S22:U22"/>
    <mergeCell ref="A25:T25"/>
    <mergeCell ref="A21:U21"/>
    <mergeCell ref="Q9:Q10"/>
    <mergeCell ref="R9:R10"/>
    <mergeCell ref="S9:U9"/>
    <mergeCell ref="A13:T13"/>
    <mergeCell ref="A14:U14"/>
    <mergeCell ref="A9:A10"/>
    <mergeCell ref="B9:B10"/>
    <mergeCell ref="C9:C10"/>
    <mergeCell ref="D9:D10"/>
    <mergeCell ref="E9:P9"/>
    <mergeCell ref="A16:U16"/>
    <mergeCell ref="A17:U17"/>
    <mergeCell ref="A18:U18"/>
    <mergeCell ref="A19:U19"/>
    <mergeCell ref="C11:C12"/>
    <mergeCell ref="A15:U15"/>
    <mergeCell ref="A7:U7"/>
    <mergeCell ref="A8:U8"/>
    <mergeCell ref="A4:U4"/>
    <mergeCell ref="A2:U2"/>
    <mergeCell ref="A3:U3"/>
    <mergeCell ref="A5:U5"/>
    <mergeCell ref="A6:U6"/>
  </mergeCells>
  <printOptions horizontalCentered="1"/>
  <pageMargins left="0.19685039370078741" right="0.59055118110236227" top="0.78740157480314965" bottom="0.59055118110236227" header="0.31496062992125984" footer="0.31496062992125984"/>
  <pageSetup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Presupuesto</vt:lpstr>
      <vt:lpstr>Proteccion y control</vt:lpstr>
      <vt:lpstr>Investigacion-Monitoreo</vt:lpstr>
      <vt:lpstr>Fortalecimiento-Participacion</vt:lpstr>
      <vt:lpstr>Administracion</vt:lpstr>
      <vt:lpstr>Administracion!Área_de_impresión</vt:lpstr>
      <vt:lpstr>'Fortalecimiento-Participacion'!Área_de_impresión</vt:lpstr>
      <vt:lpstr>'Investigacion-Monitoreo'!Área_de_impresión</vt:lpstr>
      <vt:lpstr>Presupuesto!Área_de_impresión</vt:lpstr>
      <vt:lpstr>'Proteccion y control'!Área_de_impresión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FUNDAECO</cp:lastModifiedBy>
  <cp:lastPrinted>2021-07-09T16:25:38Z</cp:lastPrinted>
  <dcterms:created xsi:type="dcterms:W3CDTF">2001-01-15T17:49:33Z</dcterms:created>
  <dcterms:modified xsi:type="dcterms:W3CDTF">2021-07-09T16:28:03Z</dcterms:modified>
</cp:coreProperties>
</file>