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435"/>
  </bookViews>
  <sheets>
    <sheet name="Proteccion y control" sheetId="1" r:id="rId1"/>
    <sheet name="Investigación y Monitoreo" sheetId="2" r:id="rId2"/>
    <sheet name="Uso Público" sheetId="3" r:id="rId3"/>
    <sheet name="Administración" sheetId="4" r:id="rId4"/>
    <sheet name="Presupuesto ideal 2017" sheetId="5" r:id="rId5"/>
  </sheets>
  <definedNames>
    <definedName name="_xlnm.Print_Area" localSheetId="1">'Investigación y Monitoreo'!$A$1:$X$10</definedName>
  </definedNames>
  <calcPr calcId="144525"/>
</workbook>
</file>

<file path=xl/sharedStrings.xml><?xml version="1.0" encoding="utf-8"?>
<sst xmlns="http://schemas.openxmlformats.org/spreadsheetml/2006/main" count="105">
  <si>
    <t>CONSEJO NACIONAL DE AREA PROTEGIDAS -CONAP-</t>
  </si>
  <si>
    <t>PLAN OPERATIVO ANUAL 2019</t>
  </si>
  <si>
    <t>PARQUE REGIONAL MUNICIPAL "Montaña Aq´omá" Jacaltenango</t>
  </si>
  <si>
    <t>2. Línea de acción: Conservación del área protegida y su biodiversidad</t>
  </si>
  <si>
    <t>3. Programa: Protección y control</t>
  </si>
  <si>
    <r>
      <rPr>
        <b/>
        <sz val="10"/>
        <rFont val="Arial"/>
        <charset val="134"/>
      </rPr>
      <t xml:space="preserve">4. Sub programas: </t>
    </r>
    <r>
      <rPr>
        <b/>
        <u/>
        <sz val="10"/>
        <rFont val="Arial"/>
        <charset val="134"/>
      </rPr>
      <t>Prevención, Control y Vigilancia</t>
    </r>
  </si>
  <si>
    <t xml:space="preserve">5. Resultado esperado: Conservacion de la diversidad biologica existente en el Parque Regional Municipal "Montaña A´qoma a travez  de la prevención,  control, vigilancia. </t>
  </si>
  <si>
    <t>No.</t>
  </si>
  <si>
    <t>Resultado Esperado 2,019</t>
  </si>
  <si>
    <t>Ubicación Geográfica</t>
  </si>
  <si>
    <t>Actividades</t>
  </si>
  <si>
    <t>Meses</t>
  </si>
  <si>
    <t>Responsable</t>
  </si>
  <si>
    <t>Verificadores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</si>
  <si>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</si>
  <si>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</si>
  <si>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</si>
  <si>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</si>
  <si>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</si>
  <si>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</si>
  <si>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</si>
  <si>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</si>
  <si>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</si>
  <si>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</si>
  <si>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Código </t>
  </si>
  <si>
    <t>Monto</t>
  </si>
  <si>
    <t>Código</t>
  </si>
  <si>
    <t>TOTAL</t>
  </si>
  <si>
    <t xml:space="preserve">Un plan elaborado y ejecutado para prevenir y controlar los incendios forestales  dentro del PRM "Montaña Aq´omá" </t>
  </si>
  <si>
    <t xml:space="preserve">PRM Montaña Aq´omá </t>
  </si>
  <si>
    <t xml:space="preserve">Formulación  del  plan municipal de prevención y control de incendios forestales. </t>
  </si>
  <si>
    <t>X</t>
  </si>
  <si>
    <t>Tecnico Forestal Municipal, CONAP.</t>
  </si>
  <si>
    <t>Un Plan de prevención y control de incendios forestales impreso</t>
  </si>
  <si>
    <t>MUNI</t>
  </si>
  <si>
    <t>COMUNIDAD</t>
  </si>
  <si>
    <t>Conap</t>
  </si>
  <si>
    <t>Otras Instituciones</t>
  </si>
  <si>
    <t>La poblacion de Jacaltenango, instituciones y organizaciones presentes en el muniicipio conocen la importancia de la proteccion del Parque Regional Municipal Montaña Aqoma.</t>
  </si>
  <si>
    <t xml:space="preserve">Reunion con la Municipalidad, organizaciones e instituciones vinculadas al tema. </t>
  </si>
  <si>
    <t>Oficina Forestal Municipal, CONAP.</t>
  </si>
  <si>
    <t>Listado de participantes, fotografias</t>
  </si>
  <si>
    <t>Rondas corta fuegos elaboradas en todo el perimetro del Área  que reduzca el riesgo de incendios dentro del Parque Regional Municipal Montaña Aqómá.</t>
  </si>
  <si>
    <t>Área Protegida</t>
  </si>
  <si>
    <t>Mantenimiento de rodas corta fuegos en el limite del área protegida.</t>
  </si>
  <si>
    <t>Técnicos Forestales de la Municipal, Comunidades  (El Mul, Aqoma, Paya, Witzobal, Chapaltelaj, Meste) CONAP</t>
  </si>
  <si>
    <t>Listado de participantes, fotografias, informe</t>
  </si>
  <si>
    <t>CONAP</t>
  </si>
  <si>
    <t>Dismuir las acciones ilegales dentro del área protegia a tráves de monitoreos y control constantes de las comunidades aledañas.</t>
  </si>
  <si>
    <t xml:space="preserve">Monitoreos para el control y vigilancia de talas, extraccion de vida silvestre, invasión y otras acciones ilegales dentro del área protegida </t>
  </si>
  <si>
    <t>Comunidades aledañas, Oficina Forestal Municipal y CONAP.</t>
  </si>
  <si>
    <t>Listado de participantes; fotografías, Boleta de monitoreo</t>
  </si>
  <si>
    <r>
      <rPr>
        <b/>
        <sz val="10"/>
        <rFont val="Arial"/>
        <charset val="134"/>
      </rPr>
      <t xml:space="preserve">4. Sub programa: </t>
    </r>
    <r>
      <rPr>
        <b/>
        <u/>
        <sz val="10"/>
        <rFont val="Arial"/>
        <charset val="134"/>
      </rPr>
      <t>Atencion De Emergencias</t>
    </r>
  </si>
  <si>
    <t>5. Resultado esperado: Las posibles emergencias como incendios forestales, invacion, talas ilicitas, extreccion de vida silvestre son atendidas con inmediates de forma conjunta entre la municipalidad, comunidades y CONAP</t>
  </si>
  <si>
    <t>Las posibles emergencias como incendios forestales, invacion, talas ilicitas, extreccion de vida silvestre son atendidas con inmediates de forma conjunta entre la municipalidad, comunidades y CONAP</t>
  </si>
  <si>
    <t>Atencion de las emergencias que atenten con la integtridad del Parque Regional Municipal Montaña Aqoma</t>
  </si>
  <si>
    <t>Oficina  Forestal Municipal, Comunidades CONAP.</t>
  </si>
  <si>
    <t>Fotografias e informes</t>
  </si>
  <si>
    <t>CONSEJO NACIONAL DE AREAS PROTEGIDAS -CONAP-</t>
  </si>
  <si>
    <t>1. Línea de acción: Conservación del área protegida y su biodiversidad.</t>
  </si>
  <si>
    <t>2. Programa: Investigacion y Monitoreo</t>
  </si>
  <si>
    <t>3. Sub programa: Investigación</t>
  </si>
  <si>
    <t>4. Resultado esperado:    Contar con estudios apropiados de investigación que orienten su administración y manejo</t>
  </si>
  <si>
    <t>Verifica-dores</t>
  </si>
  <si>
    <t>Se cuenta con un estudio sobre la fenologia, importancia y el potencial economico de las especies de Parque Regional Municipal Montaña Aqoma</t>
  </si>
  <si>
    <t>Elaborar un estudio sobre la fenologia de especies de importancia economica, cultural y de conservacion que se encuentran dentro del área protegida.</t>
  </si>
  <si>
    <t>Municipalidad, CONAP. (ESTEFFOR)</t>
  </si>
  <si>
    <t xml:space="preserve">Estudio finalizado </t>
  </si>
  <si>
    <t xml:space="preserve"> CONAP</t>
  </si>
  <si>
    <t>Otras instuciones</t>
  </si>
  <si>
    <t>2. Programa: Uso Publico</t>
  </si>
  <si>
    <t>3. Sub programa: Educación ambiental y cultural</t>
  </si>
  <si>
    <t>4. Resultado esperado: El Parque Regional Municipal Montaña Aqoma esta devidamente identificado para visitantes y comunitarios</t>
  </si>
  <si>
    <t>El Parque Regional Municipal Montaña Aqoma esta devidamente identificado para visitantes y comunitarios</t>
  </si>
  <si>
    <t>Establecer un rótulo en el acceso principal(El Mul, Huitzobal, Aqoma) del área protegida.</t>
  </si>
  <si>
    <t>x</t>
  </si>
  <si>
    <t>Municipalidad, Comunidad.</t>
  </si>
  <si>
    <t>Rotulo ubicado en los puntos corespondientes, Fotografias</t>
  </si>
  <si>
    <t>Estudiantes de los distintos centros educativos aprenden sobre la conservacion del Parque Regional Municipal Montaña Aqoma.</t>
  </si>
  <si>
    <t>Realizar charlas  y giras educativas dentro del Parque Regional Municipal Montaña Aqoma.</t>
  </si>
  <si>
    <t>Oficina Forestal Municipal, CONAP y Centros Educativos</t>
  </si>
  <si>
    <t>Fotografias e Informes</t>
  </si>
  <si>
    <t>3. Sub programa: Divulgacion y Relaciones Publicas</t>
  </si>
  <si>
    <t xml:space="preserve">4. Resultado esperado: El Parque Regional Municipal Montaña Aqoma es visitado constantemente por turistas </t>
  </si>
  <si>
    <t>El Parque Regional Municipal Montaña Aqoma es visitado por distintos turistas</t>
  </si>
  <si>
    <t>Municipio de Jacaltenango</t>
  </si>
  <si>
    <t>Realizar charlas, Material Audiovisual, y Redes Sociales para promover el turismo</t>
  </si>
  <si>
    <t xml:space="preserve"> Material audiovisual.</t>
  </si>
  <si>
    <t>2. Programa: Administracion</t>
  </si>
  <si>
    <t>3. Sub programa: Operación y administracion</t>
  </si>
  <si>
    <t>4. Resultado esperado: El Parque Regional Municipal Montaña Aqoma cuenta con una estructura administrativa compuesta por miembros de las comunidades y personal de la municipalidad</t>
  </si>
  <si>
    <t>El Parque Regional Municipal Montaña Aqoma cuenta con una estructura administrativa compuesta por miembros de las comunidades y personal de la municipalidad</t>
  </si>
  <si>
    <t>Oficina Forestal Municipal, Comunidades, CONAP</t>
  </si>
  <si>
    <t>Acta, fotografias</t>
  </si>
  <si>
    <t>Comunidad</t>
  </si>
  <si>
    <t xml:space="preserve">PROGRAMA </t>
  </si>
  <si>
    <t>MUNICIPALIDAD</t>
  </si>
  <si>
    <t>OTRAS INSTITUCIONES</t>
  </si>
  <si>
    <t>Total (Q)</t>
  </si>
  <si>
    <t>total (Q)</t>
  </si>
  <si>
    <t>Protección y Control</t>
  </si>
  <si>
    <t>Investigación y Monitoreo</t>
  </si>
  <si>
    <t>Uso Publico</t>
  </si>
  <si>
    <t>Administración</t>
  </si>
  <si>
    <t>GRAN TOTAL</t>
  </si>
</sst>
</file>

<file path=xl/styles.xml><?xml version="1.0" encoding="utf-8"?>
<styleSheet xmlns="http://schemas.openxmlformats.org/spreadsheetml/2006/main">
  <numFmts count="6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76" formatCode="[$Q-100A]#,##0.00"/>
    <numFmt numFmtId="177" formatCode="_(&quot;Q&quot;* #,##0.00_);_(&quot;Q&quot;* \(#,##0.00\);_(&quot;Q&quot;* &quot;-&quot;??_);_(@_)"/>
    <numFmt numFmtId="178" formatCode="_-[$Q-100A]* #,##0.00_-;\-[$Q-100A]* #,##0.00_-;_-[$Q-100A]* &quot;-&quot;??_-;_-@_-"/>
  </numFmts>
  <fonts count="40">
    <font>
      <sz val="10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b/>
      <sz val="12"/>
      <name val="Times New Roman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name val="Arial"/>
      <charset val="134"/>
    </font>
    <font>
      <b/>
      <i/>
      <sz val="10"/>
      <name val="Arial"/>
      <charset val="134"/>
    </font>
    <font>
      <b/>
      <sz val="10"/>
      <name val="Times New Roman"/>
      <charset val="134"/>
    </font>
    <font>
      <sz val="9"/>
      <name val="Arial"/>
      <charset val="134"/>
    </font>
    <font>
      <b/>
      <sz val="10"/>
      <color indexed="4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2"/>
      <color theme="3" tint="-0.499984740745262"/>
      <name val="Arial"/>
      <charset val="134"/>
    </font>
    <font>
      <b/>
      <sz val="10"/>
      <color theme="3" tint="-0.499984740745262"/>
      <name val="Arial"/>
      <charset val="134"/>
    </font>
    <font>
      <sz val="10"/>
      <color theme="3" tint="-0.499984740745262"/>
      <name val="Arial"/>
      <charset val="134"/>
    </font>
    <font>
      <sz val="8"/>
      <color theme="3" tint="-0.499984740745262"/>
      <name val="Arial"/>
      <charset val="134"/>
    </font>
    <font>
      <b/>
      <sz val="9"/>
      <name val="Times New Roman"/>
      <charset val="134"/>
    </font>
    <font>
      <sz val="11"/>
      <name val="Arial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u/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25" fillId="0" borderId="3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" borderId="4" applyNumberFormat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/>
    <xf numFmtId="0" fontId="37" fillId="34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Border="1"/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177" fontId="5" fillId="0" borderId="1" xfId="4" applyFont="1" applyFill="1" applyBorder="1" applyAlignment="1">
      <alignment horizontal="center" vertical="center"/>
    </xf>
    <xf numFmtId="177" fontId="4" fillId="0" borderId="1" xfId="4" applyFont="1" applyBorder="1"/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7" fontId="5" fillId="0" borderId="1" xfId="4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/>
    <xf numFmtId="0" fontId="4" fillId="0" borderId="1" xfId="0" applyFont="1" applyBorder="1"/>
    <xf numFmtId="176" fontId="4" fillId="0" borderId="0" xfId="0" applyNumberFormat="1" applyFont="1" applyBorder="1"/>
    <xf numFmtId="0" fontId="4" fillId="0" borderId="0" xfId="0" applyFont="1" applyBorder="1"/>
    <xf numFmtId="0" fontId="9" fillId="0" borderId="1" xfId="0" applyFont="1" applyFill="1" applyBorder="1" applyAlignment="1">
      <alignment horizontal="center" vertical="center" wrapText="1"/>
    </xf>
    <xf numFmtId="177" fontId="5" fillId="0" borderId="1" xfId="4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11" fillId="0" borderId="0" xfId="0" applyFont="1"/>
    <xf numFmtId="49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/>
    <xf numFmtId="0" fontId="16" fillId="0" borderId="0" xfId="0" applyFont="1" applyBorder="1"/>
    <xf numFmtId="0" fontId="4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top" wrapText="1"/>
    </xf>
    <xf numFmtId="49" fontId="17" fillId="3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vertical="justify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top" wrapText="1"/>
    </xf>
    <xf numFmtId="178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center" vertical="center"/>
    </xf>
    <xf numFmtId="0" fontId="12" fillId="0" borderId="0" xfId="0" applyFont="1" applyBorder="1"/>
    <xf numFmtId="177" fontId="4" fillId="0" borderId="1" xfId="4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176" fontId="15" fillId="0" borderId="0" xfId="0" applyNumberFormat="1" applyFont="1" applyBorder="1"/>
    <xf numFmtId="177" fontId="2" fillId="0" borderId="1" xfId="4" applyFont="1" applyBorder="1" applyAlignment="1">
      <alignment horizontal="center" vertical="center" wrapText="1"/>
    </xf>
  </cellXfs>
  <cellStyles count="50">
    <cellStyle name="Normal" xfId="0" builtinId="0"/>
    <cellStyle name="Título 3" xfId="1" builtinId="18"/>
    <cellStyle name="Moneda[0]" xfId="2" builtinId="7"/>
    <cellStyle name="Coma[0]" xfId="3" builtinId="6"/>
    <cellStyle name="Moneda" xfId="4" builtinId="4"/>
    <cellStyle name="Coma" xfId="5" builtinId="3"/>
    <cellStyle name="Porcentaje" xfId="6" builtinId="5"/>
    <cellStyle name="Hipervínculo" xfId="7" builtinId="8"/>
    <cellStyle name="Hipervínculo visitado" xfId="8" builtinId="9"/>
    <cellStyle name="Salida" xfId="9" builtinId="21"/>
    <cellStyle name="Nota" xfId="10" builtinId="10"/>
    <cellStyle name="Título 2" xfId="11" builtinId="17"/>
    <cellStyle name="Texto de advertencia" xfId="12" builtinId="11"/>
    <cellStyle name="Título" xfId="13" builtinId="15"/>
    <cellStyle name="Texto explicativo" xfId="14" builtinId="53"/>
    <cellStyle name="Título 1" xfId="15" builtinId="16"/>
    <cellStyle name="Título 4" xfId="16" builtinId="19"/>
    <cellStyle name="Entrada" xfId="17" builtinId="20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40% - Énfasis5" xfId="23" builtinId="47"/>
    <cellStyle name="Incorrecto" xfId="24" builtinId="27"/>
    <cellStyle name="Neutro" xfId="25" builtinId="28"/>
    <cellStyle name="20% - Énfasis5" xfId="26" builtinId="46"/>
    <cellStyle name="Énfasis1" xfId="27" builtinId="29"/>
    <cellStyle name="20% - Énfasis1" xfId="28" builtinId="30"/>
    <cellStyle name="40% - Énfasis1" xfId="29" builtinId="31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Normal 2" xfId="48"/>
    <cellStyle name="60% - Énfasis6" xfId="49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AC32"/>
  <sheetViews>
    <sheetView tabSelected="1" zoomScale="72" zoomScaleNormal="72" topLeftCell="A13" workbookViewId="0">
      <selection activeCell="AA15" sqref="AA15"/>
    </sheetView>
  </sheetViews>
  <sheetFormatPr defaultColWidth="11.4285714285714" defaultRowHeight="12.75"/>
  <cols>
    <col min="1" max="1" width="5.28571428571429" style="80" customWidth="1"/>
    <col min="2" max="2" width="17.1428571428571" style="80" customWidth="1"/>
    <col min="3" max="3" width="12.5714285714286" style="80" customWidth="1"/>
    <col min="4" max="4" width="15" style="80" customWidth="1"/>
    <col min="5" max="16" width="2" style="80" customWidth="1"/>
    <col min="17" max="17" width="13.2857142857143" style="80" customWidth="1"/>
    <col min="18" max="18" width="11.8571428571429" style="80" customWidth="1"/>
    <col min="19" max="19" width="8.71428571428571" style="80" customWidth="1"/>
    <col min="20" max="20" width="15" style="80" customWidth="1"/>
    <col min="21" max="21" width="11.2857142857143" style="81" customWidth="1"/>
    <col min="22" max="22" width="14.1428571428571" style="80" customWidth="1"/>
    <col min="23" max="23" width="11.1428571428571" style="80" customWidth="1"/>
    <col min="24" max="24" width="15" style="80" customWidth="1"/>
    <col min="25" max="25" width="12.4285714285714" style="80" customWidth="1"/>
    <col min="26" max="26" width="10.4285714285714" style="80" customWidth="1"/>
    <col min="27" max="27" width="15.5714285714286" style="80" customWidth="1"/>
    <col min="28" max="16384" width="11.4285714285714" style="80"/>
  </cols>
  <sheetData>
    <row r="1" s="77" customFormat="1" ht="15.75" spans="1:27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="77" customFormat="1" ht="15.75" spans="1:27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="77" customFormat="1" ht="15.75" customHeight="1" spans="1:27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</row>
    <row r="5" spans="1:27">
      <c r="A5" s="82" t="s">
        <v>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>
      <c r="A6" s="82" t="s">
        <v>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</row>
    <row r="7" spans="1:27">
      <c r="A7" s="82" t="s">
        <v>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</row>
    <row r="8" s="78" customFormat="1" ht="18" customHeight="1" spans="1:27">
      <c r="A8" s="83" t="s">
        <v>7</v>
      </c>
      <c r="B8" s="32" t="s">
        <v>8</v>
      </c>
      <c r="C8" s="84" t="s">
        <v>9</v>
      </c>
      <c r="D8" s="41" t="s">
        <v>10</v>
      </c>
      <c r="E8" s="32" t="s">
        <v>11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 t="s">
        <v>12</v>
      </c>
      <c r="R8" s="32" t="s">
        <v>13</v>
      </c>
      <c r="S8" s="43" t="s">
        <v>14</v>
      </c>
      <c r="T8" s="43"/>
      <c r="U8" s="43"/>
      <c r="V8" s="43"/>
      <c r="W8" s="43"/>
      <c r="X8" s="43"/>
      <c r="Y8" s="43"/>
      <c r="Z8" s="43"/>
      <c r="AA8" s="43"/>
    </row>
    <row r="9" ht="21.75" customHeight="1" spans="1:29">
      <c r="A9" s="83"/>
      <c r="B9" s="32"/>
      <c r="C9" s="84"/>
      <c r="D9" s="41"/>
      <c r="E9" s="85" t="s">
        <v>15</v>
      </c>
      <c r="F9" s="85" t="s">
        <v>16</v>
      </c>
      <c r="G9" s="85" t="s">
        <v>17</v>
      </c>
      <c r="H9" s="85" t="s">
        <v>18</v>
      </c>
      <c r="I9" s="85" t="s">
        <v>17</v>
      </c>
      <c r="J9" s="85" t="s">
        <v>19</v>
      </c>
      <c r="K9" s="85" t="s">
        <v>19</v>
      </c>
      <c r="L9" s="85" t="s">
        <v>18</v>
      </c>
      <c r="M9" s="85" t="s">
        <v>20</v>
      </c>
      <c r="N9" s="85" t="s">
        <v>21</v>
      </c>
      <c r="O9" s="85" t="s">
        <v>22</v>
      </c>
      <c r="P9" s="85" t="s">
        <v>23</v>
      </c>
      <c r="Q9" s="32"/>
      <c r="R9" s="32"/>
      <c r="S9" s="42" t="s">
        <v>24</v>
      </c>
      <c r="T9" s="43" t="s">
        <v>25</v>
      </c>
      <c r="U9" s="42" t="s">
        <v>26</v>
      </c>
      <c r="V9" s="42" t="s">
        <v>25</v>
      </c>
      <c r="W9" s="42" t="s">
        <v>26</v>
      </c>
      <c r="X9" s="42" t="s">
        <v>25</v>
      </c>
      <c r="Y9" s="42" t="s">
        <v>26</v>
      </c>
      <c r="Z9" s="42" t="s">
        <v>25</v>
      </c>
      <c r="AA9" s="43" t="s">
        <v>27</v>
      </c>
      <c r="AC9" s="102"/>
    </row>
    <row r="10" ht="122.25" customHeight="1" spans="1:27">
      <c r="A10" s="35">
        <v>1</v>
      </c>
      <c r="B10" s="86" t="s">
        <v>28</v>
      </c>
      <c r="C10" s="35" t="s">
        <v>29</v>
      </c>
      <c r="D10" s="35" t="s">
        <v>30</v>
      </c>
      <c r="E10" s="49" t="s">
        <v>31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 t="s">
        <v>32</v>
      </c>
      <c r="R10" s="35" t="s">
        <v>33</v>
      </c>
      <c r="S10" s="35" t="s">
        <v>34</v>
      </c>
      <c r="T10" s="54">
        <v>200</v>
      </c>
      <c r="U10" s="55" t="s">
        <v>35</v>
      </c>
      <c r="V10" s="54">
        <v>0</v>
      </c>
      <c r="W10" s="56" t="s">
        <v>36</v>
      </c>
      <c r="X10" s="54">
        <v>300</v>
      </c>
      <c r="Y10" s="56" t="s">
        <v>37</v>
      </c>
      <c r="Z10" s="54">
        <v>0</v>
      </c>
      <c r="AA10" s="46">
        <f t="shared" ref="AA10:AA13" si="0">T10+V10+X10+Z10</f>
        <v>500</v>
      </c>
    </row>
    <row r="11" ht="155.25" customHeight="1" spans="1:27">
      <c r="A11" s="35">
        <v>2</v>
      </c>
      <c r="B11" s="35" t="s">
        <v>38</v>
      </c>
      <c r="C11" s="35"/>
      <c r="D11" s="35" t="s">
        <v>39</v>
      </c>
      <c r="E11" s="35"/>
      <c r="F11" s="49" t="s">
        <v>31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 t="s">
        <v>40</v>
      </c>
      <c r="R11" s="35" t="s">
        <v>41</v>
      </c>
      <c r="S11" s="35" t="s">
        <v>34</v>
      </c>
      <c r="T11" s="54">
        <v>300</v>
      </c>
      <c r="U11" s="94" t="s">
        <v>35</v>
      </c>
      <c r="V11" s="54">
        <v>0</v>
      </c>
      <c r="W11" s="56" t="s">
        <v>36</v>
      </c>
      <c r="X11" s="54">
        <v>300</v>
      </c>
      <c r="Y11" s="56" t="s">
        <v>37</v>
      </c>
      <c r="Z11" s="54">
        <v>0</v>
      </c>
      <c r="AA11" s="46">
        <f>SUM(T11+V11+X11+Z11)</f>
        <v>600</v>
      </c>
    </row>
    <row r="12" ht="112.9" customHeight="1" spans="1:29">
      <c r="A12" s="87">
        <v>3</v>
      </c>
      <c r="B12" s="35" t="s">
        <v>42</v>
      </c>
      <c r="C12" s="35" t="s">
        <v>43</v>
      </c>
      <c r="D12" s="35" t="s">
        <v>44</v>
      </c>
      <c r="E12" s="49" t="s">
        <v>31</v>
      </c>
      <c r="F12" s="49" t="s">
        <v>31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 t="s">
        <v>45</v>
      </c>
      <c r="R12" s="35" t="s">
        <v>46</v>
      </c>
      <c r="S12" s="35" t="s">
        <v>34</v>
      </c>
      <c r="T12" s="54">
        <v>4000</v>
      </c>
      <c r="U12" s="55" t="s">
        <v>35</v>
      </c>
      <c r="V12" s="54">
        <v>3750</v>
      </c>
      <c r="W12" s="56" t="s">
        <v>47</v>
      </c>
      <c r="X12" s="54">
        <v>3000</v>
      </c>
      <c r="Y12" s="56" t="s">
        <v>37</v>
      </c>
      <c r="Z12" s="54">
        <v>0</v>
      </c>
      <c r="AA12" s="46">
        <f t="shared" si="0"/>
        <v>10750</v>
      </c>
      <c r="AC12" s="103"/>
    </row>
    <row r="13" ht="161.25" customHeight="1" spans="1:27">
      <c r="A13" s="87">
        <v>4</v>
      </c>
      <c r="B13" s="35" t="s">
        <v>48</v>
      </c>
      <c r="C13" s="35" t="s">
        <v>43</v>
      </c>
      <c r="D13" s="88" t="s">
        <v>49</v>
      </c>
      <c r="E13" s="49" t="s">
        <v>31</v>
      </c>
      <c r="F13" s="49" t="s">
        <v>31</v>
      </c>
      <c r="G13" s="49" t="s">
        <v>31</v>
      </c>
      <c r="H13" s="49" t="s">
        <v>31</v>
      </c>
      <c r="I13" s="49" t="s">
        <v>31</v>
      </c>
      <c r="J13" s="49" t="s">
        <v>31</v>
      </c>
      <c r="K13" s="49" t="s">
        <v>31</v>
      </c>
      <c r="L13" s="49" t="s">
        <v>31</v>
      </c>
      <c r="M13" s="49" t="s">
        <v>31</v>
      </c>
      <c r="N13" s="49" t="s">
        <v>31</v>
      </c>
      <c r="O13" s="49" t="s">
        <v>31</v>
      </c>
      <c r="P13" s="49" t="s">
        <v>31</v>
      </c>
      <c r="Q13" s="35" t="s">
        <v>50</v>
      </c>
      <c r="R13" s="35" t="s">
        <v>51</v>
      </c>
      <c r="S13" s="35" t="s">
        <v>34</v>
      </c>
      <c r="T13" s="54">
        <v>2400</v>
      </c>
      <c r="U13" s="95" t="s">
        <v>35</v>
      </c>
      <c r="V13" s="96">
        <v>2400</v>
      </c>
      <c r="W13" s="56" t="s">
        <v>47</v>
      </c>
      <c r="X13" s="54">
        <v>7200</v>
      </c>
      <c r="Y13" s="56" t="s">
        <v>37</v>
      </c>
      <c r="Z13" s="54">
        <v>0</v>
      </c>
      <c r="AA13" s="46">
        <f t="shared" si="0"/>
        <v>12000</v>
      </c>
    </row>
    <row r="14" spans="1:27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59">
        <f t="shared" ref="T14:X14" si="1">T13+T12+T11+T10</f>
        <v>6900</v>
      </c>
      <c r="U14" s="74"/>
      <c r="V14" s="59">
        <f t="shared" si="1"/>
        <v>6150</v>
      </c>
      <c r="W14" s="60"/>
      <c r="X14" s="59">
        <f t="shared" si="1"/>
        <v>10800</v>
      </c>
      <c r="Y14" s="60"/>
      <c r="Z14" s="59">
        <f>Z13+Z12+Z11++Z10</f>
        <v>0</v>
      </c>
      <c r="AA14" s="59">
        <f>AA13+AA12+AA11+AA10</f>
        <v>23850</v>
      </c>
    </row>
    <row r="15" ht="12" customHeight="1" spans="1:27">
      <c r="A15" s="62"/>
      <c r="B15" s="90"/>
      <c r="C15" s="90"/>
      <c r="D15" s="90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97"/>
      <c r="V15" s="62"/>
      <c r="W15" s="62"/>
      <c r="X15" s="62"/>
      <c r="Y15" s="62"/>
      <c r="Z15" s="62"/>
      <c r="AA15" s="62"/>
    </row>
    <row r="16" ht="15.75" spans="1:27">
      <c r="A16" s="28" t="s">
        <v>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="77" customFormat="1" ht="15.75" spans="1:27">
      <c r="A17" s="28" t="s">
        <v>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="77" customFormat="1" ht="15.75" spans="1:27">
      <c r="A18" s="28" t="s">
        <v>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>
      <c r="A19" s="82" t="s">
        <v>3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</row>
    <row r="20" spans="1:27">
      <c r="A20" s="82" t="s">
        <v>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</row>
    <row r="21" spans="1:27">
      <c r="A21" s="82" t="s">
        <v>52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</row>
    <row r="22" s="79" customFormat="1" ht="27" customHeight="1" spans="1:27">
      <c r="A22" s="91" t="s">
        <v>53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="79" customFormat="1" spans="1:27">
      <c r="A23" s="83" t="s">
        <v>7</v>
      </c>
      <c r="B23" s="32" t="s">
        <v>8</v>
      </c>
      <c r="C23" s="84" t="s">
        <v>9</v>
      </c>
      <c r="D23" s="41" t="s">
        <v>10</v>
      </c>
      <c r="E23" s="32" t="s">
        <v>11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 t="s">
        <v>12</v>
      </c>
      <c r="R23" s="32" t="s">
        <v>13</v>
      </c>
      <c r="S23" s="43" t="s">
        <v>14</v>
      </c>
      <c r="T23" s="43"/>
      <c r="U23" s="43"/>
      <c r="V23" s="43"/>
      <c r="W23" s="43"/>
      <c r="X23" s="43"/>
      <c r="Y23" s="43"/>
      <c r="Z23" s="43"/>
      <c r="AA23" s="43"/>
    </row>
    <row r="24" s="79" customFormat="1" spans="1:27">
      <c r="A24" s="83"/>
      <c r="B24" s="32"/>
      <c r="C24" s="84"/>
      <c r="D24" s="41"/>
      <c r="E24" s="85" t="s">
        <v>15</v>
      </c>
      <c r="F24" s="85" t="s">
        <v>16</v>
      </c>
      <c r="G24" s="85" t="s">
        <v>17</v>
      </c>
      <c r="H24" s="85" t="s">
        <v>18</v>
      </c>
      <c r="I24" s="85" t="s">
        <v>17</v>
      </c>
      <c r="J24" s="85" t="s">
        <v>19</v>
      </c>
      <c r="K24" s="85" t="s">
        <v>19</v>
      </c>
      <c r="L24" s="85" t="s">
        <v>18</v>
      </c>
      <c r="M24" s="85" t="s">
        <v>20</v>
      </c>
      <c r="N24" s="85" t="s">
        <v>21</v>
      </c>
      <c r="O24" s="85" t="s">
        <v>22</v>
      </c>
      <c r="P24" s="85" t="s">
        <v>23</v>
      </c>
      <c r="Q24" s="32"/>
      <c r="R24" s="32"/>
      <c r="S24" s="42" t="s">
        <v>24</v>
      </c>
      <c r="T24" s="43" t="s">
        <v>25</v>
      </c>
      <c r="U24" s="42" t="s">
        <v>26</v>
      </c>
      <c r="V24" s="42" t="s">
        <v>25</v>
      </c>
      <c r="W24" s="42" t="s">
        <v>26</v>
      </c>
      <c r="X24" s="42" t="s">
        <v>25</v>
      </c>
      <c r="Y24" s="42" t="s">
        <v>26</v>
      </c>
      <c r="Z24" s="42" t="s">
        <v>25</v>
      </c>
      <c r="AA24" s="43" t="s">
        <v>27</v>
      </c>
    </row>
    <row r="25" s="79" customFormat="1" ht="180" customHeight="1" spans="1:27">
      <c r="A25" s="35">
        <v>1</v>
      </c>
      <c r="B25" s="35" t="s">
        <v>54</v>
      </c>
      <c r="C25" s="35" t="s">
        <v>29</v>
      </c>
      <c r="D25" s="35" t="s">
        <v>55</v>
      </c>
      <c r="E25" s="92" t="s">
        <v>31</v>
      </c>
      <c r="F25" s="92" t="s">
        <v>31</v>
      </c>
      <c r="G25" s="92" t="s">
        <v>31</v>
      </c>
      <c r="H25" s="92" t="s">
        <v>31</v>
      </c>
      <c r="I25" s="92" t="s">
        <v>31</v>
      </c>
      <c r="J25" s="92" t="s">
        <v>31</v>
      </c>
      <c r="K25" s="92" t="s">
        <v>31</v>
      </c>
      <c r="L25" s="92" t="s">
        <v>31</v>
      </c>
      <c r="M25" s="92" t="s">
        <v>31</v>
      </c>
      <c r="N25" s="92" t="s">
        <v>31</v>
      </c>
      <c r="O25" s="92" t="s">
        <v>31</v>
      </c>
      <c r="P25" s="92" t="s">
        <v>31</v>
      </c>
      <c r="Q25" s="35" t="s">
        <v>56</v>
      </c>
      <c r="R25" s="35" t="s">
        <v>57</v>
      </c>
      <c r="S25" s="35" t="s">
        <v>34</v>
      </c>
      <c r="T25" s="54">
        <v>3000</v>
      </c>
      <c r="U25" s="55" t="s">
        <v>35</v>
      </c>
      <c r="V25" s="54">
        <v>2000</v>
      </c>
      <c r="W25" s="56" t="s">
        <v>47</v>
      </c>
      <c r="X25" s="54">
        <v>3000</v>
      </c>
      <c r="Y25" s="56" t="s">
        <v>37</v>
      </c>
      <c r="Z25" s="54">
        <v>0</v>
      </c>
      <c r="AA25" s="46">
        <f>T25+V25+X25+Z25</f>
        <v>8000</v>
      </c>
    </row>
    <row r="26" s="79" customFormat="1" ht="15.75" spans="1:27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8">
        <v>3000</v>
      </c>
      <c r="U26" s="99"/>
      <c r="V26" s="98">
        <v>2000</v>
      </c>
      <c r="W26" s="100"/>
      <c r="X26" s="98">
        <v>3000</v>
      </c>
      <c r="Y26" s="100"/>
      <c r="Z26" s="98">
        <v>0</v>
      </c>
      <c r="AA26" s="104">
        <v>8000</v>
      </c>
    </row>
    <row r="27" s="79" customFormat="1" spans="21:21">
      <c r="U27" s="101"/>
    </row>
    <row r="28" s="79" customFormat="1" spans="21:21">
      <c r="U28" s="101"/>
    </row>
    <row r="29" s="79" customFormat="1" spans="21:21">
      <c r="U29" s="101"/>
    </row>
    <row r="30" s="79" customFormat="1" spans="21:21">
      <c r="U30" s="101"/>
    </row>
    <row r="31" s="79" customFormat="1" spans="21:21">
      <c r="U31" s="101"/>
    </row>
    <row r="32" s="79" customFormat="1" spans="21:21">
      <c r="U32" s="101"/>
    </row>
  </sheetData>
  <mergeCells count="32">
    <mergeCell ref="A1:AA1"/>
    <mergeCell ref="A2:AA2"/>
    <mergeCell ref="A3:AA3"/>
    <mergeCell ref="A4:AA4"/>
    <mergeCell ref="A5:AA5"/>
    <mergeCell ref="A6:AA6"/>
    <mergeCell ref="A7:AA7"/>
    <mergeCell ref="E8:P8"/>
    <mergeCell ref="S8:AA8"/>
    <mergeCell ref="A14:S14"/>
    <mergeCell ref="A16:AA16"/>
    <mergeCell ref="A17:AA17"/>
    <mergeCell ref="A18:AA18"/>
    <mergeCell ref="A19:AA19"/>
    <mergeCell ref="A20:AA20"/>
    <mergeCell ref="A21:AA21"/>
    <mergeCell ref="A22:AA22"/>
    <mergeCell ref="E23:P23"/>
    <mergeCell ref="S23:AA23"/>
    <mergeCell ref="A26:S26"/>
    <mergeCell ref="A8:A9"/>
    <mergeCell ref="A23:A24"/>
    <mergeCell ref="B8:B9"/>
    <mergeCell ref="B23:B24"/>
    <mergeCell ref="C8:C9"/>
    <mergeCell ref="C23:C24"/>
    <mergeCell ref="D8:D9"/>
    <mergeCell ref="D23:D24"/>
    <mergeCell ref="Q8:Q9"/>
    <mergeCell ref="Q23:Q24"/>
    <mergeCell ref="R8:R9"/>
    <mergeCell ref="R23:R24"/>
  </mergeCells>
  <printOptions horizontalCentered="1"/>
  <pageMargins left="0" right="0.196527777777778" top="0.393055555555556" bottom="0.393055555555556" header="0" footer="0"/>
  <pageSetup paperSize="1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AA12"/>
  <sheetViews>
    <sheetView zoomScale="90" zoomScaleNormal="90" topLeftCell="A4" workbookViewId="0">
      <selection activeCell="X10" sqref="X10"/>
    </sheetView>
  </sheetViews>
  <sheetFormatPr defaultColWidth="9" defaultRowHeight="12.75"/>
  <cols>
    <col min="1" max="1" width="5.28571428571429" style="69" customWidth="1"/>
    <col min="2" max="2" width="17.5714285714286" style="70" customWidth="1"/>
    <col min="3" max="3" width="11.1428571428571" style="71" customWidth="1"/>
    <col min="4" max="4" width="16.7142857142857" style="71" customWidth="1"/>
    <col min="5" max="16" width="2" style="71" customWidth="1"/>
    <col min="17" max="17" width="13.7142857142857" style="69" customWidth="1"/>
    <col min="18" max="18" width="9.57142857142857" style="71" customWidth="1"/>
    <col min="19" max="19" width="9.14285714285714" style="69" customWidth="1"/>
    <col min="20" max="20" width="12.4285714285714" style="69" customWidth="1"/>
    <col min="21" max="21" width="11.7142857142857" style="72" customWidth="1"/>
    <col min="22" max="22" width="11.1428571428571" style="69" customWidth="1"/>
    <col min="23" max="23" width="9.85714285714286" style="69" customWidth="1"/>
    <col min="24" max="24" width="13" style="69" customWidth="1"/>
    <col min="27" max="27" width="17" customWidth="1"/>
  </cols>
  <sheetData>
    <row r="1" s="67" customFormat="1" ht="18" spans="1:27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="67" customFormat="1" ht="15.75" spans="1:27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="67" customFormat="1" ht="15.75" customHeight="1" spans="1:27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>
      <c r="A4" s="29" t="s">
        <v>59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>
      <c r="A5" s="29" t="s">
        <v>60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>
      <c r="A6" s="29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ht="21" customHeight="1" spans="1:27">
      <c r="A7" s="47" t="s">
        <v>62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="68" customFormat="1" customHeight="1" spans="1:27">
      <c r="A8" s="31" t="s">
        <v>7</v>
      </c>
      <c r="B8" s="32" t="s">
        <v>8</v>
      </c>
      <c r="C8" s="32" t="s">
        <v>9</v>
      </c>
      <c r="D8" s="31" t="s">
        <v>10</v>
      </c>
      <c r="E8" s="33" t="s">
        <v>11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73" t="s">
        <v>12</v>
      </c>
      <c r="R8" s="73" t="s">
        <v>63</v>
      </c>
      <c r="S8" s="41" t="s">
        <v>14</v>
      </c>
      <c r="T8" s="41"/>
      <c r="U8" s="41"/>
      <c r="V8" s="41"/>
      <c r="W8" s="41"/>
      <c r="X8" s="41"/>
      <c r="Y8" s="41"/>
      <c r="Z8" s="41"/>
      <c r="AA8" s="41"/>
    </row>
    <row r="9" s="69" customFormat="1" ht="39" customHeight="1" spans="1:27">
      <c r="A9" s="31"/>
      <c r="B9" s="32"/>
      <c r="C9" s="32"/>
      <c r="D9" s="31"/>
      <c r="E9" s="34" t="s">
        <v>15</v>
      </c>
      <c r="F9" s="34" t="s">
        <v>16</v>
      </c>
      <c r="G9" s="34" t="s">
        <v>17</v>
      </c>
      <c r="H9" s="34" t="s">
        <v>18</v>
      </c>
      <c r="I9" s="34" t="s">
        <v>17</v>
      </c>
      <c r="J9" s="34" t="s">
        <v>19</v>
      </c>
      <c r="K9" s="34" t="s">
        <v>19</v>
      </c>
      <c r="L9" s="34" t="s">
        <v>18</v>
      </c>
      <c r="M9" s="34" t="s">
        <v>20</v>
      </c>
      <c r="N9" s="34" t="s">
        <v>21</v>
      </c>
      <c r="O9" s="34" t="s">
        <v>22</v>
      </c>
      <c r="P9" s="34" t="s">
        <v>23</v>
      </c>
      <c r="Q9" s="73"/>
      <c r="R9" s="73"/>
      <c r="S9" s="42" t="s">
        <v>24</v>
      </c>
      <c r="T9" s="43" t="s">
        <v>25</v>
      </c>
      <c r="U9" s="42" t="s">
        <v>26</v>
      </c>
      <c r="V9" s="42" t="s">
        <v>25</v>
      </c>
      <c r="W9" s="42" t="s">
        <v>26</v>
      </c>
      <c r="X9" s="42" t="s">
        <v>25</v>
      </c>
      <c r="Y9" s="42" t="s">
        <v>26</v>
      </c>
      <c r="Z9" s="42" t="s">
        <v>25</v>
      </c>
      <c r="AA9" s="43" t="s">
        <v>27</v>
      </c>
    </row>
    <row r="10" s="69" customFormat="1" ht="127.5" spans="1:27">
      <c r="A10" s="35">
        <v>1</v>
      </c>
      <c r="B10" s="35" t="s">
        <v>64</v>
      </c>
      <c r="C10" s="35" t="s">
        <v>43</v>
      </c>
      <c r="D10" s="35" t="s">
        <v>65</v>
      </c>
      <c r="E10" s="49"/>
      <c r="F10" s="49"/>
      <c r="G10" s="49"/>
      <c r="H10" s="49"/>
      <c r="I10" s="49"/>
      <c r="J10" s="49"/>
      <c r="K10" s="49"/>
      <c r="L10" s="49" t="s">
        <v>31</v>
      </c>
      <c r="M10" s="49" t="s">
        <v>31</v>
      </c>
      <c r="N10" s="49" t="s">
        <v>31</v>
      </c>
      <c r="O10" s="49" t="s">
        <v>31</v>
      </c>
      <c r="P10" s="49"/>
      <c r="Q10" s="35" t="s">
        <v>66</v>
      </c>
      <c r="R10" s="35" t="s">
        <v>67</v>
      </c>
      <c r="S10" s="35" t="s">
        <v>34</v>
      </c>
      <c r="T10" s="54">
        <v>5000</v>
      </c>
      <c r="U10" s="56" t="s">
        <v>35</v>
      </c>
      <c r="V10" s="54">
        <v>1000</v>
      </c>
      <c r="W10" s="56" t="s">
        <v>68</v>
      </c>
      <c r="X10" s="46">
        <v>4000</v>
      </c>
      <c r="Y10" s="65" t="s">
        <v>69</v>
      </c>
      <c r="Z10" s="46">
        <v>0</v>
      </c>
      <c r="AA10" s="46">
        <f>T10+V10+X10+Z10</f>
        <v>10000</v>
      </c>
    </row>
    <row r="11" ht="17.25" customHeight="1" spans="1:27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45">
        <v>5000</v>
      </c>
      <c r="U11" s="74"/>
      <c r="V11" s="45">
        <v>1000</v>
      </c>
      <c r="W11" s="60"/>
      <c r="X11" s="45">
        <v>4000</v>
      </c>
      <c r="Y11" s="60"/>
      <c r="Z11" s="45">
        <v>0</v>
      </c>
      <c r="AA11" s="75">
        <f>SUM(AA10:AA10)</f>
        <v>10000</v>
      </c>
    </row>
    <row r="12" ht="15.75" spans="25:27">
      <c r="Y12" s="69"/>
      <c r="Z12" s="69"/>
      <c r="AA12" s="76"/>
    </row>
  </sheetData>
  <mergeCells count="16">
    <mergeCell ref="A1:AA1"/>
    <mergeCell ref="A2:AA2"/>
    <mergeCell ref="A3:AA3"/>
    <mergeCell ref="A4:AA4"/>
    <mergeCell ref="A5:AA5"/>
    <mergeCell ref="A6:AA6"/>
    <mergeCell ref="A7:AA7"/>
    <mergeCell ref="E8:P8"/>
    <mergeCell ref="S8:AA8"/>
    <mergeCell ref="A11:S11"/>
    <mergeCell ref="A8:A9"/>
    <mergeCell ref="B8:B9"/>
    <mergeCell ref="C8:C9"/>
    <mergeCell ref="D8:D9"/>
    <mergeCell ref="Q8:Q9"/>
    <mergeCell ref="R8:R9"/>
  </mergeCells>
  <printOptions horizontalCentered="1"/>
  <pageMargins left="0.196527777777778" right="0.196527777777778" top="0.590277777777778" bottom="0.196527777777778" header="0" footer="0"/>
  <pageSetup paperSize="1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AA24"/>
  <sheetViews>
    <sheetView zoomScale="70" zoomScaleNormal="70" topLeftCell="A25" workbookViewId="0">
      <selection activeCell="A14" sqref="A14:AA24"/>
    </sheetView>
  </sheetViews>
  <sheetFormatPr defaultColWidth="9" defaultRowHeight="12.75"/>
  <cols>
    <col min="4" max="4" width="16.4285714285714" customWidth="1"/>
    <col min="5" max="5" width="2.28571428571429" customWidth="1"/>
    <col min="6" max="6" width="2.14285714285714" customWidth="1"/>
    <col min="7" max="7" width="2.42857142857143" customWidth="1"/>
    <col min="8" max="8" width="2.28571428571429" customWidth="1"/>
    <col min="9" max="9" width="2.42857142857143" customWidth="1"/>
    <col min="10" max="11" width="2" customWidth="1"/>
    <col min="12" max="13" width="2.28571428571429" customWidth="1"/>
    <col min="14" max="14" width="2.42857142857143" customWidth="1"/>
    <col min="15" max="16" width="2.28571428571429" customWidth="1"/>
    <col min="17" max="18" width="12.2857142857143" customWidth="1"/>
    <col min="20" max="20" width="14.2857142857143" customWidth="1"/>
    <col min="24" max="24" width="14.1428571428571" customWidth="1"/>
    <col min="27" max="27" width="13.8571428571429" customWidth="1"/>
  </cols>
  <sheetData>
    <row r="1" ht="18" spans="1:27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ht="15.75" spans="1:27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ht="15.75" spans="1:27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>
      <c r="A4" s="29" t="s">
        <v>59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>
      <c r="A5" s="29" t="s">
        <v>70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>
      <c r="A6" s="29" t="s">
        <v>71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ht="16.15" customHeight="1" spans="1:27">
      <c r="A7" s="47" t="s">
        <v>72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>
      <c r="A8" s="31" t="s">
        <v>7</v>
      </c>
      <c r="B8" s="32" t="s">
        <v>8</v>
      </c>
      <c r="C8" s="32" t="s">
        <v>9</v>
      </c>
      <c r="D8" s="31" t="s">
        <v>10</v>
      </c>
      <c r="E8" s="33" t="s">
        <v>11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40" t="s">
        <v>12</v>
      </c>
      <c r="R8" s="40" t="s">
        <v>13</v>
      </c>
      <c r="S8" s="41" t="s">
        <v>14</v>
      </c>
      <c r="T8" s="41"/>
      <c r="U8" s="41"/>
      <c r="V8" s="41"/>
      <c r="W8" s="41"/>
      <c r="X8" s="41"/>
      <c r="Y8" s="41"/>
      <c r="Z8" s="41"/>
      <c r="AA8" s="41"/>
    </row>
    <row r="9" ht="31.5" customHeight="1" spans="1:27">
      <c r="A9" s="31"/>
      <c r="B9" s="32"/>
      <c r="C9" s="32"/>
      <c r="D9" s="31"/>
      <c r="E9" s="34" t="s">
        <v>15</v>
      </c>
      <c r="F9" s="34" t="s">
        <v>16</v>
      </c>
      <c r="G9" s="34" t="s">
        <v>17</v>
      </c>
      <c r="H9" s="34" t="s">
        <v>18</v>
      </c>
      <c r="I9" s="34" t="s">
        <v>17</v>
      </c>
      <c r="J9" s="34" t="s">
        <v>19</v>
      </c>
      <c r="K9" s="34" t="s">
        <v>19</v>
      </c>
      <c r="L9" s="34" t="s">
        <v>18</v>
      </c>
      <c r="M9" s="34" t="s">
        <v>20</v>
      </c>
      <c r="N9" s="34" t="s">
        <v>21</v>
      </c>
      <c r="O9" s="34" t="s">
        <v>22</v>
      </c>
      <c r="P9" s="34" t="s">
        <v>23</v>
      </c>
      <c r="Q9" s="40"/>
      <c r="R9" s="40"/>
      <c r="S9" s="42" t="s">
        <v>24</v>
      </c>
      <c r="T9" s="43" t="s">
        <v>25</v>
      </c>
      <c r="U9" s="42" t="s">
        <v>26</v>
      </c>
      <c r="V9" s="42" t="s">
        <v>25</v>
      </c>
      <c r="W9" s="42" t="s">
        <v>26</v>
      </c>
      <c r="X9" s="42" t="s">
        <v>25</v>
      </c>
      <c r="Y9" s="42" t="s">
        <v>26</v>
      </c>
      <c r="Z9" s="42" t="s">
        <v>25</v>
      </c>
      <c r="AA9" s="43" t="s">
        <v>27</v>
      </c>
    </row>
    <row r="10" ht="138.75" customHeight="1" spans="1:27">
      <c r="A10" s="48">
        <v>1</v>
      </c>
      <c r="B10" s="35" t="s">
        <v>73</v>
      </c>
      <c r="C10" s="35" t="s">
        <v>43</v>
      </c>
      <c r="D10" s="35" t="s">
        <v>74</v>
      </c>
      <c r="E10" s="49"/>
      <c r="F10" s="49"/>
      <c r="G10" s="49" t="s">
        <v>75</v>
      </c>
      <c r="H10" s="49" t="s">
        <v>75</v>
      </c>
      <c r="I10" s="49"/>
      <c r="J10" s="49"/>
      <c r="K10" s="49"/>
      <c r="L10" s="49"/>
      <c r="M10" s="49"/>
      <c r="N10" s="49"/>
      <c r="O10" s="49"/>
      <c r="P10" s="49"/>
      <c r="Q10" s="35" t="s">
        <v>76</v>
      </c>
      <c r="R10" s="35" t="s">
        <v>77</v>
      </c>
      <c r="S10" s="35" t="s">
        <v>34</v>
      </c>
      <c r="T10" s="54">
        <v>3000</v>
      </c>
      <c r="U10" s="55" t="s">
        <v>35</v>
      </c>
      <c r="V10" s="54">
        <v>400</v>
      </c>
      <c r="W10" s="56" t="s">
        <v>68</v>
      </c>
      <c r="X10" s="46">
        <v>0</v>
      </c>
      <c r="Y10" s="65" t="s">
        <v>69</v>
      </c>
      <c r="Z10" s="46" t="e">
        <f>#REF!</f>
        <v>#REF!</v>
      </c>
      <c r="AA10" s="46" t="e">
        <f>T10+V10+X10+Z10</f>
        <v>#REF!</v>
      </c>
    </row>
    <row r="11" ht="191.25" spans="1:27">
      <c r="A11" s="50">
        <v>2</v>
      </c>
      <c r="B11" s="35" t="s">
        <v>78</v>
      </c>
      <c r="C11" s="35" t="s">
        <v>43</v>
      </c>
      <c r="D11" s="35" t="s">
        <v>79</v>
      </c>
      <c r="E11" s="51" t="s">
        <v>75</v>
      </c>
      <c r="F11" s="51" t="s">
        <v>75</v>
      </c>
      <c r="G11" s="51" t="s">
        <v>75</v>
      </c>
      <c r="H11" s="51" t="s">
        <v>75</v>
      </c>
      <c r="I11" s="51" t="s">
        <v>75</v>
      </c>
      <c r="J11" s="51" t="s">
        <v>75</v>
      </c>
      <c r="K11" s="51" t="s">
        <v>75</v>
      </c>
      <c r="L11" s="51" t="s">
        <v>75</v>
      </c>
      <c r="M11" s="51" t="s">
        <v>75</v>
      </c>
      <c r="N11" s="51" t="s">
        <v>75</v>
      </c>
      <c r="O11" s="51" t="s">
        <v>75</v>
      </c>
      <c r="P11" s="51" t="s">
        <v>75</v>
      </c>
      <c r="Q11" s="35" t="s">
        <v>80</v>
      </c>
      <c r="R11" s="35" t="s">
        <v>81</v>
      </c>
      <c r="S11" s="50" t="s">
        <v>34</v>
      </c>
      <c r="T11" s="57">
        <v>1000</v>
      </c>
      <c r="U11" s="58" t="s">
        <v>35</v>
      </c>
      <c r="V11" s="35">
        <v>0</v>
      </c>
      <c r="W11" s="35" t="s">
        <v>47</v>
      </c>
      <c r="X11" s="35">
        <v>0</v>
      </c>
      <c r="Y11" s="35" t="s">
        <v>69</v>
      </c>
      <c r="Z11" s="54" t="e">
        <f>SUM(Z10)</f>
        <v>#REF!</v>
      </c>
      <c r="AA11" s="46" t="e">
        <f>T11+V11+X11+Z11</f>
        <v>#REF!</v>
      </c>
    </row>
    <row r="12" spans="1:27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9">
        <f t="shared" ref="T12:X12" si="0">SUM(T10:T11)</f>
        <v>4000</v>
      </c>
      <c r="U12" s="60"/>
      <c r="V12" s="59">
        <f t="shared" si="0"/>
        <v>400</v>
      </c>
      <c r="W12" s="60"/>
      <c r="X12" s="59">
        <f t="shared" si="0"/>
        <v>0</v>
      </c>
      <c r="Y12" s="60"/>
      <c r="Z12" s="60">
        <v>0</v>
      </c>
      <c r="AA12" s="59" t="e">
        <f>AA11+AA10</f>
        <v>#REF!</v>
      </c>
    </row>
    <row r="13" spans="1:27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61"/>
      <c r="U13" s="62"/>
      <c r="V13" s="61"/>
      <c r="W13" s="62"/>
      <c r="X13" s="61"/>
      <c r="Y13" s="62"/>
      <c r="Z13" s="62"/>
      <c r="AA13" s="61"/>
    </row>
    <row r="14" ht="18" spans="1:27">
      <c r="A14" s="26" t="s">
        <v>58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ht="15.75" spans="1:27">
      <c r="A15" s="27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ht="15.75" spans="1:27">
      <c r="A16" s="28" t="s">
        <v>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>
      <c r="A17" s="29" t="s">
        <v>59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>
      <c r="A18" s="29" t="s">
        <v>70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>
      <c r="A19" s="29" t="s">
        <v>82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>
      <c r="A20" s="47" t="s">
        <v>83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>
      <c r="A21" s="31" t="s">
        <v>7</v>
      </c>
      <c r="B21" s="32" t="s">
        <v>8</v>
      </c>
      <c r="C21" s="32" t="s">
        <v>9</v>
      </c>
      <c r="D21" s="31" t="s">
        <v>10</v>
      </c>
      <c r="E21" s="33" t="s">
        <v>11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40" t="s">
        <v>12</v>
      </c>
      <c r="R21" s="40" t="s">
        <v>13</v>
      </c>
      <c r="S21" s="41" t="s">
        <v>14</v>
      </c>
      <c r="T21" s="41"/>
      <c r="U21" s="41"/>
      <c r="V21" s="41"/>
      <c r="W21" s="41"/>
      <c r="X21" s="41"/>
      <c r="Y21" s="41"/>
      <c r="Z21" s="41"/>
      <c r="AA21" s="41"/>
    </row>
    <row r="22" ht="36" customHeight="1" spans="1:27">
      <c r="A22" s="31"/>
      <c r="B22" s="32"/>
      <c r="C22" s="32"/>
      <c r="D22" s="31"/>
      <c r="E22" s="34" t="s">
        <v>15</v>
      </c>
      <c r="F22" s="34" t="s">
        <v>16</v>
      </c>
      <c r="G22" s="34" t="s">
        <v>17</v>
      </c>
      <c r="H22" s="34" t="s">
        <v>18</v>
      </c>
      <c r="I22" s="34" t="s">
        <v>17</v>
      </c>
      <c r="J22" s="34" t="s">
        <v>19</v>
      </c>
      <c r="K22" s="34" t="s">
        <v>19</v>
      </c>
      <c r="L22" s="34" t="s">
        <v>18</v>
      </c>
      <c r="M22" s="34" t="s">
        <v>20</v>
      </c>
      <c r="N22" s="34" t="s">
        <v>21</v>
      </c>
      <c r="O22" s="34" t="s">
        <v>22</v>
      </c>
      <c r="P22" s="34" t="s">
        <v>23</v>
      </c>
      <c r="Q22" s="40"/>
      <c r="R22" s="40"/>
      <c r="S22" s="42" t="s">
        <v>24</v>
      </c>
      <c r="T22" s="43" t="s">
        <v>25</v>
      </c>
      <c r="U22" s="42" t="s">
        <v>26</v>
      </c>
      <c r="V22" s="42" t="s">
        <v>25</v>
      </c>
      <c r="W22" s="42" t="s">
        <v>26</v>
      </c>
      <c r="X22" s="42" t="s">
        <v>25</v>
      </c>
      <c r="Y22" s="42" t="s">
        <v>26</v>
      </c>
      <c r="Z22" s="42" t="s">
        <v>25</v>
      </c>
      <c r="AA22" s="43" t="s">
        <v>27</v>
      </c>
    </row>
    <row r="23" ht="127.5" spans="1:27">
      <c r="A23" s="50">
        <v>2</v>
      </c>
      <c r="B23" s="35" t="s">
        <v>84</v>
      </c>
      <c r="C23" s="35" t="s">
        <v>85</v>
      </c>
      <c r="D23" s="35" t="s">
        <v>86</v>
      </c>
      <c r="E23" s="51" t="s">
        <v>75</v>
      </c>
      <c r="F23" s="51" t="s">
        <v>75</v>
      </c>
      <c r="G23" s="51" t="s">
        <v>75</v>
      </c>
      <c r="H23" s="51" t="s">
        <v>75</v>
      </c>
      <c r="I23" s="51" t="s">
        <v>75</v>
      </c>
      <c r="J23" s="51" t="s">
        <v>75</v>
      </c>
      <c r="K23" s="51" t="s">
        <v>75</v>
      </c>
      <c r="L23" s="51" t="s">
        <v>75</v>
      </c>
      <c r="M23" s="51" t="s">
        <v>75</v>
      </c>
      <c r="N23" s="51" t="s">
        <v>75</v>
      </c>
      <c r="O23" s="51" t="s">
        <v>75</v>
      </c>
      <c r="P23" s="51" t="s">
        <v>75</v>
      </c>
      <c r="Q23" s="35" t="s">
        <v>40</v>
      </c>
      <c r="R23" s="35" t="s">
        <v>87</v>
      </c>
      <c r="S23" s="50" t="s">
        <v>34</v>
      </c>
      <c r="T23" s="44">
        <v>3000</v>
      </c>
      <c r="U23" s="63" t="s">
        <v>35</v>
      </c>
      <c r="V23" s="64">
        <v>500</v>
      </c>
      <c r="W23" s="36" t="s">
        <v>47</v>
      </c>
      <c r="X23" s="64">
        <v>1000</v>
      </c>
      <c r="Y23" s="36" t="s">
        <v>69</v>
      </c>
      <c r="Z23" s="36">
        <v>0</v>
      </c>
      <c r="AA23" s="66">
        <f>T23+V23+X23+Z23</f>
        <v>4500</v>
      </c>
    </row>
    <row r="24" spans="1:27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45">
        <v>3000</v>
      </c>
      <c r="U24" s="45"/>
      <c r="V24" s="45">
        <v>500</v>
      </c>
      <c r="W24" s="45"/>
      <c r="X24" s="45">
        <v>1000</v>
      </c>
      <c r="Y24" s="45"/>
      <c r="Z24" s="45">
        <v>0</v>
      </c>
      <c r="AA24" s="45">
        <v>4500</v>
      </c>
    </row>
  </sheetData>
  <mergeCells count="32">
    <mergeCell ref="A1:AA1"/>
    <mergeCell ref="A2:AA2"/>
    <mergeCell ref="A3:AA3"/>
    <mergeCell ref="A4:AA4"/>
    <mergeCell ref="A5:AA5"/>
    <mergeCell ref="A6:AA6"/>
    <mergeCell ref="A7:AA7"/>
    <mergeCell ref="E8:P8"/>
    <mergeCell ref="S8:AA8"/>
    <mergeCell ref="A12:S12"/>
    <mergeCell ref="A14:AA14"/>
    <mergeCell ref="A15:AA15"/>
    <mergeCell ref="A16:AA16"/>
    <mergeCell ref="A17:AA17"/>
    <mergeCell ref="A18:AA18"/>
    <mergeCell ref="A19:AA19"/>
    <mergeCell ref="A20:AA20"/>
    <mergeCell ref="E21:P21"/>
    <mergeCell ref="S21:AA21"/>
    <mergeCell ref="A24:S24"/>
    <mergeCell ref="A8:A9"/>
    <mergeCell ref="A21:A22"/>
    <mergeCell ref="B8:B9"/>
    <mergeCell ref="B21:B22"/>
    <mergeCell ref="C8:C9"/>
    <mergeCell ref="C21:C22"/>
    <mergeCell ref="D8:D9"/>
    <mergeCell ref="D21:D22"/>
    <mergeCell ref="Q8:Q9"/>
    <mergeCell ref="Q21:Q22"/>
    <mergeCell ref="R8:R9"/>
    <mergeCell ref="R21:R2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AA11"/>
  <sheetViews>
    <sheetView zoomScale="70" zoomScaleNormal="70" workbookViewId="0">
      <selection activeCell="AA10" sqref="AA10"/>
    </sheetView>
  </sheetViews>
  <sheetFormatPr defaultColWidth="9" defaultRowHeight="12.75"/>
  <cols>
    <col min="1" max="1" width="3.57142857142857" customWidth="1"/>
    <col min="3" max="3" width="12.2857142857143" customWidth="1"/>
    <col min="5" max="5" width="2.14285714285714" customWidth="1"/>
    <col min="6" max="6" width="2.28571428571429" customWidth="1"/>
    <col min="7" max="7" width="2.42857142857143" customWidth="1"/>
    <col min="8" max="8" width="2.14285714285714" customWidth="1"/>
    <col min="9" max="10" width="2.28571428571429" customWidth="1"/>
    <col min="11" max="11" width="2" customWidth="1"/>
    <col min="12" max="12" width="2.28571428571429" customWidth="1"/>
    <col min="13" max="13" width="2.14285714285714" customWidth="1"/>
    <col min="14" max="14" width="2.28571428571429" customWidth="1"/>
    <col min="15" max="15" width="2.42857142857143" customWidth="1"/>
    <col min="16" max="16" width="2.14285714285714" customWidth="1"/>
    <col min="20" max="20" width="13.7142857142857" customWidth="1"/>
    <col min="22" max="22" width="15.5714285714286" customWidth="1"/>
    <col min="26" max="26" width="12.7142857142857" customWidth="1"/>
    <col min="27" max="27" width="13.2857142857143" customWidth="1"/>
  </cols>
  <sheetData>
    <row r="1" ht="18" spans="1:27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ht="15.75" spans="1:27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ht="15.75" spans="1:27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>
      <c r="A4" s="29" t="s">
        <v>59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>
      <c r="A5" s="29" t="s">
        <v>88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>
      <c r="A6" s="29" t="s">
        <v>89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ht="27" customHeight="1" spans="1:27">
      <c r="A7" s="30" t="s">
        <v>90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>
      <c r="A8" s="31" t="s">
        <v>7</v>
      </c>
      <c r="B8" s="32" t="s">
        <v>8</v>
      </c>
      <c r="C8" s="32" t="s">
        <v>9</v>
      </c>
      <c r="D8" s="31" t="s">
        <v>10</v>
      </c>
      <c r="E8" s="33" t="s">
        <v>11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40" t="s">
        <v>12</v>
      </c>
      <c r="R8" s="40" t="s">
        <v>13</v>
      </c>
      <c r="S8" s="41" t="s">
        <v>14</v>
      </c>
      <c r="T8" s="41"/>
      <c r="U8" s="41"/>
      <c r="V8" s="41"/>
      <c r="W8" s="41"/>
      <c r="X8" s="41"/>
      <c r="Y8" s="41"/>
      <c r="Z8" s="41"/>
      <c r="AA8" s="41"/>
    </row>
    <row r="9" ht="29.25" customHeight="1" spans="1:27">
      <c r="A9" s="31"/>
      <c r="B9" s="32"/>
      <c r="C9" s="32"/>
      <c r="D9" s="31"/>
      <c r="E9" s="34" t="s">
        <v>15</v>
      </c>
      <c r="F9" s="34" t="s">
        <v>16</v>
      </c>
      <c r="G9" s="34" t="s">
        <v>17</v>
      </c>
      <c r="H9" s="34" t="s">
        <v>18</v>
      </c>
      <c r="I9" s="34" t="s">
        <v>17</v>
      </c>
      <c r="J9" s="34" t="s">
        <v>19</v>
      </c>
      <c r="K9" s="34" t="s">
        <v>19</v>
      </c>
      <c r="L9" s="34" t="s">
        <v>18</v>
      </c>
      <c r="M9" s="34" t="s">
        <v>20</v>
      </c>
      <c r="N9" s="34" t="s">
        <v>21</v>
      </c>
      <c r="O9" s="34" t="s">
        <v>22</v>
      </c>
      <c r="P9" s="34" t="s">
        <v>23</v>
      </c>
      <c r="Q9" s="40"/>
      <c r="R9" s="40"/>
      <c r="S9" s="42" t="s">
        <v>24</v>
      </c>
      <c r="T9" s="43" t="s">
        <v>25</v>
      </c>
      <c r="U9" s="42" t="s">
        <v>26</v>
      </c>
      <c r="V9" s="42" t="s">
        <v>25</v>
      </c>
      <c r="W9" s="42" t="s">
        <v>26</v>
      </c>
      <c r="X9" s="42" t="s">
        <v>25</v>
      </c>
      <c r="Y9" s="42" t="s">
        <v>26</v>
      </c>
      <c r="Z9" s="42" t="s">
        <v>25</v>
      </c>
      <c r="AA9" s="43" t="s">
        <v>27</v>
      </c>
    </row>
    <row r="10" ht="246.75" customHeight="1" spans="1:27">
      <c r="A10" s="35">
        <v>1</v>
      </c>
      <c r="B10" s="36" t="s">
        <v>91</v>
      </c>
      <c r="C10" s="36" t="s">
        <v>85</v>
      </c>
      <c r="D10" s="37"/>
      <c r="E10" s="37"/>
      <c r="F10" s="37"/>
      <c r="G10" s="38" t="s">
        <v>75</v>
      </c>
      <c r="H10" s="38" t="s">
        <v>75</v>
      </c>
      <c r="I10" s="38" t="s">
        <v>75</v>
      </c>
      <c r="J10" s="37"/>
      <c r="K10" s="37"/>
      <c r="L10" s="37"/>
      <c r="M10" s="37"/>
      <c r="N10" s="37"/>
      <c r="O10" s="37"/>
      <c r="P10" s="37"/>
      <c r="Q10" s="36" t="s">
        <v>92</v>
      </c>
      <c r="R10" s="36" t="s">
        <v>93</v>
      </c>
      <c r="S10" s="38" t="s">
        <v>34</v>
      </c>
      <c r="T10" s="44">
        <v>1000</v>
      </c>
      <c r="U10" s="38" t="s">
        <v>94</v>
      </c>
      <c r="V10" s="44">
        <v>1000</v>
      </c>
      <c r="W10" s="38" t="s">
        <v>47</v>
      </c>
      <c r="X10" s="44">
        <v>500</v>
      </c>
      <c r="Y10" s="36" t="s">
        <v>37</v>
      </c>
      <c r="Z10" s="46">
        <v>0</v>
      </c>
      <c r="AA10" s="46">
        <f>T10+V10+X10+Z10</f>
        <v>2500</v>
      </c>
    </row>
    <row r="11" spans="1:27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5">
        <v>1000</v>
      </c>
      <c r="U11" s="45"/>
      <c r="V11" s="45">
        <v>1000</v>
      </c>
      <c r="W11" s="45"/>
      <c r="X11" s="45">
        <v>500</v>
      </c>
      <c r="Y11" s="45"/>
      <c r="Z11" s="45">
        <v>0</v>
      </c>
      <c r="AA11" s="45">
        <v>2500</v>
      </c>
    </row>
  </sheetData>
  <mergeCells count="16">
    <mergeCell ref="A1:AA1"/>
    <mergeCell ref="A2:AA2"/>
    <mergeCell ref="A3:AA3"/>
    <mergeCell ref="A4:AA4"/>
    <mergeCell ref="A5:AA5"/>
    <mergeCell ref="A6:AA6"/>
    <mergeCell ref="A7:AA7"/>
    <mergeCell ref="E8:P8"/>
    <mergeCell ref="S8:AA8"/>
    <mergeCell ref="A11:S11"/>
    <mergeCell ref="A8:A9"/>
    <mergeCell ref="B8:B9"/>
    <mergeCell ref="C8:C9"/>
    <mergeCell ref="D8:D9"/>
    <mergeCell ref="Q8:Q9"/>
    <mergeCell ref="R8:R9"/>
  </mergeCells>
  <pageMargins left="0.699305555555556" right="0.699305555555556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Y14"/>
  <sheetViews>
    <sheetView workbookViewId="0">
      <selection activeCell="F9" sqref="F9"/>
    </sheetView>
  </sheetViews>
  <sheetFormatPr defaultColWidth="9" defaultRowHeight="12.75"/>
  <cols>
    <col min="1" max="1" width="7.57142857142857" customWidth="1"/>
    <col min="2" max="2" width="25.1428571428571" customWidth="1"/>
    <col min="5" max="5" width="15.7142857142857" customWidth="1"/>
    <col min="6" max="6" width="16.4285714285714" customWidth="1"/>
    <col min="7" max="7" width="12.5714285714286" customWidth="1"/>
  </cols>
  <sheetData>
    <row r="1" ht="18" spans="2:25">
      <c r="B1" s="1" t="s">
        <v>58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5.75" spans="2:25">
      <c r="B2" s="3" t="s">
        <v>1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5.75" spans="2:25">
      <c r="B3" s="5" t="s">
        <v>2</v>
      </c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13"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</row>
    <row r="5" ht="25.5" spans="2:12">
      <c r="B5" s="9" t="s">
        <v>95</v>
      </c>
      <c r="C5" s="10" t="s">
        <v>35</v>
      </c>
      <c r="D5" s="10" t="s">
        <v>47</v>
      </c>
      <c r="E5" s="10" t="s">
        <v>96</v>
      </c>
      <c r="F5" s="11" t="s">
        <v>97</v>
      </c>
      <c r="G5" s="12" t="s">
        <v>27</v>
      </c>
      <c r="H5" s="13"/>
      <c r="I5" s="23"/>
      <c r="J5" s="24"/>
      <c r="K5" s="24"/>
      <c r="L5" s="13"/>
    </row>
    <row r="6" spans="2:12">
      <c r="B6" s="9"/>
      <c r="C6" s="12" t="s">
        <v>98</v>
      </c>
      <c r="D6" s="12" t="s">
        <v>98</v>
      </c>
      <c r="E6" s="12" t="s">
        <v>98</v>
      </c>
      <c r="F6" s="12" t="s">
        <v>99</v>
      </c>
      <c r="G6" s="12" t="s">
        <v>99</v>
      </c>
      <c r="H6" s="13"/>
      <c r="I6" s="23"/>
      <c r="J6" s="13"/>
      <c r="K6" s="13"/>
      <c r="L6" s="13"/>
    </row>
    <row r="7" spans="2:12">
      <c r="B7" s="14" t="s">
        <v>100</v>
      </c>
      <c r="C7" s="15">
        <v>8150</v>
      </c>
      <c r="D7" s="15">
        <v>13800</v>
      </c>
      <c r="E7" s="15">
        <v>9900</v>
      </c>
      <c r="F7" s="16">
        <v>0</v>
      </c>
      <c r="G7" s="15">
        <f>SUM(C7:F7)</f>
        <v>31850</v>
      </c>
      <c r="H7" s="17"/>
      <c r="I7" s="20"/>
      <c r="J7" s="21"/>
      <c r="K7" s="21"/>
      <c r="L7" s="21"/>
    </row>
    <row r="8" spans="2:12">
      <c r="B8" s="14" t="s">
        <v>101</v>
      </c>
      <c r="C8" s="15">
        <v>1000</v>
      </c>
      <c r="D8" s="15">
        <v>4000</v>
      </c>
      <c r="E8" s="15">
        <v>5000</v>
      </c>
      <c r="F8" s="15">
        <v>0</v>
      </c>
      <c r="G8" s="15">
        <f>SUM(C8:F8)</f>
        <v>10000</v>
      </c>
      <c r="H8" s="17"/>
      <c r="I8" s="20"/>
      <c r="J8" s="21"/>
      <c r="K8" s="20"/>
      <c r="L8" s="21"/>
    </row>
    <row r="9" spans="2:12">
      <c r="B9" s="14" t="s">
        <v>102</v>
      </c>
      <c r="C9" s="15">
        <v>1000</v>
      </c>
      <c r="D9" s="15">
        <v>1000</v>
      </c>
      <c r="E9" s="15">
        <v>7000</v>
      </c>
      <c r="F9" s="15">
        <v>0</v>
      </c>
      <c r="G9" s="15">
        <f>C9+D9+E9+F9</f>
        <v>9000</v>
      </c>
      <c r="H9" s="17"/>
      <c r="I9" s="20"/>
      <c r="J9" s="21"/>
      <c r="K9" s="20"/>
      <c r="L9" s="21"/>
    </row>
    <row r="10" spans="2:12">
      <c r="B10" s="14" t="s">
        <v>103</v>
      </c>
      <c r="C10" s="15">
        <v>1000</v>
      </c>
      <c r="D10" s="15">
        <v>500</v>
      </c>
      <c r="E10" s="15">
        <v>1000</v>
      </c>
      <c r="F10" s="15">
        <v>0</v>
      </c>
      <c r="G10" s="15">
        <f>SUM(C10+D10+E10)</f>
        <v>2500</v>
      </c>
      <c r="H10" s="17"/>
      <c r="I10" s="20"/>
      <c r="J10" s="21"/>
      <c r="K10" s="20"/>
      <c r="L10" s="21"/>
    </row>
    <row r="11" ht="15" spans="2:12">
      <c r="B11" s="18" t="s">
        <v>104</v>
      </c>
      <c r="C11" s="18"/>
      <c r="D11" s="18"/>
      <c r="E11" s="18"/>
      <c r="F11" s="18"/>
      <c r="G11" s="19">
        <f>G7+G8+G9+G10</f>
        <v>53350</v>
      </c>
      <c r="H11" s="17"/>
      <c r="I11" s="20"/>
      <c r="J11" s="20"/>
      <c r="K11" s="20"/>
      <c r="L11" s="20"/>
    </row>
    <row r="12" spans="2:12">
      <c r="B12" s="17"/>
      <c r="C12" s="20"/>
      <c r="D12" s="20"/>
      <c r="E12" s="20"/>
      <c r="F12" s="20"/>
      <c r="G12" s="20"/>
      <c r="H12" s="17"/>
      <c r="I12" s="20"/>
      <c r="J12" s="20"/>
      <c r="K12" s="20"/>
      <c r="L12" s="20"/>
    </row>
    <row r="13" spans="2:12">
      <c r="B13" s="17"/>
      <c r="C13" s="21"/>
      <c r="D13" s="21"/>
      <c r="E13" s="21"/>
      <c r="F13" s="21"/>
      <c r="G13" s="22"/>
      <c r="H13" s="17"/>
      <c r="I13" s="20"/>
      <c r="J13" s="21"/>
      <c r="K13" s="21"/>
      <c r="L13" s="25"/>
    </row>
    <row r="14" spans="9:12">
      <c r="I14" s="17"/>
      <c r="J14" s="17"/>
      <c r="K14" s="17"/>
      <c r="L14" s="17"/>
    </row>
  </sheetData>
  <mergeCells count="7">
    <mergeCell ref="B1:G1"/>
    <mergeCell ref="B2:G2"/>
    <mergeCell ref="B3:G3"/>
    <mergeCell ref="B11:F11"/>
    <mergeCell ref="B5:B6"/>
    <mergeCell ref="H5:H6"/>
    <mergeCell ref="I5:I6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CONAP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Proteccion y control</vt:lpstr>
      <vt:lpstr>Investigación y Monitoreo</vt:lpstr>
      <vt:lpstr>Uso Público</vt:lpstr>
      <vt:lpstr>Administración</vt:lpstr>
      <vt:lpstr>Presupuesto ideal 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DELL</cp:lastModifiedBy>
  <dcterms:created xsi:type="dcterms:W3CDTF">2001-01-15T17:49:00Z</dcterms:created>
  <cp:lastPrinted>2016-08-02T23:18:00Z</cp:lastPrinted>
  <dcterms:modified xsi:type="dcterms:W3CDTF">2019-04-24T18:23:45Z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3082-10.1.0.5510</vt:lpwstr>
  </property>
</Properties>
</file>