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20A09C6-F9D6-4ED7-BFCC-E5011DD999C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e POA" sheetId="16" r:id="rId1"/>
  </sheets>
  <definedNames>
    <definedName name="_xlnm.Print_Area" localSheetId="0">'Informe POA'!$A$1:$T$52</definedName>
  </definedNames>
  <calcPr calcId="191029"/>
</workbook>
</file>

<file path=xl/calcChain.xml><?xml version="1.0" encoding="utf-8"?>
<calcChain xmlns="http://schemas.openxmlformats.org/spreadsheetml/2006/main">
  <c r="T25" i="16" l="1"/>
  <c r="T46" i="16" l="1"/>
  <c r="T45" i="16"/>
  <c r="T39" i="16"/>
  <c r="T40" i="16" s="1"/>
  <c r="T33" i="16"/>
  <c r="T34" i="16" s="1"/>
  <c r="T27" i="16"/>
  <c r="T24" i="16"/>
  <c r="T28" i="16" s="1"/>
  <c r="T18" i="16"/>
  <c r="T16" i="16"/>
  <c r="T12" i="16"/>
  <c r="T11" i="16"/>
  <c r="T19" i="16" l="1"/>
  <c r="T47" i="16"/>
  <c r="S49" i="16" l="1"/>
</calcChain>
</file>

<file path=xl/sharedStrings.xml><?xml version="1.0" encoding="utf-8"?>
<sst xmlns="http://schemas.openxmlformats.org/spreadsheetml/2006/main" count="299" uniqueCount="96">
  <si>
    <t>Actividades</t>
  </si>
  <si>
    <t>No.</t>
  </si>
  <si>
    <t>CONSEJO NACIONAL DE AREAS PROTEGIDAS -CONAP-</t>
  </si>
  <si>
    <t xml:space="preserve">Resultado Esperado </t>
  </si>
  <si>
    <t xml:space="preserve">1. Programa: </t>
  </si>
  <si>
    <t xml:space="preserve">2. Sub programa: </t>
  </si>
  <si>
    <t>Nombre del área protegida</t>
  </si>
  <si>
    <t>Reserva Natural Privada Finca Pampojilá</t>
  </si>
  <si>
    <r>
      <rPr>
        <b/>
        <sz val="7"/>
        <color rgb="FF2F5496"/>
        <rFont val="Times New Roman"/>
        <family val="1"/>
      </rPr>
      <t xml:space="preserve"> </t>
    </r>
    <r>
      <rPr>
        <b/>
        <sz val="13"/>
        <color rgb="FF2F5496"/>
        <rFont val="Arial"/>
        <family val="2"/>
      </rPr>
      <t>Programa de Protección y Control</t>
    </r>
  </si>
  <si>
    <t xml:space="preserve">Manejo de recursos </t>
  </si>
  <si>
    <t xml:space="preserve">Vida silvestre </t>
  </si>
  <si>
    <t xml:space="preserve">Investigacion y monitoreo </t>
  </si>
  <si>
    <t xml:space="preserve">Administracion </t>
  </si>
  <si>
    <t>Asistencia, orientacion y participacion comunitaria</t>
  </si>
  <si>
    <t>Capacitacion y extensionismo</t>
  </si>
  <si>
    <t>Registro de siembras</t>
  </si>
  <si>
    <t>Adquisicion de arboles</t>
  </si>
  <si>
    <t>Personal, Planificacion y evaluacion de la gestion</t>
  </si>
  <si>
    <t>Ampliar los conocimientos de la diversida biologica RNP Pampojila</t>
  </si>
  <si>
    <t>Meses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</si>
  <si>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</si>
  <si>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</si>
  <si>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</si>
  <si>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</si>
  <si>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</si>
  <si>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</si>
  <si>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</si>
  <si>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</si>
  <si>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</si>
  <si>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</si>
  <si>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</si>
  <si>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Codigo</t>
  </si>
  <si>
    <t>Monto</t>
  </si>
  <si>
    <t>Control y vigilancia</t>
  </si>
  <si>
    <t xml:space="preserve">Control y vigilancia de la reserva natural, a travez de personal capacitado </t>
  </si>
  <si>
    <t>Recorridos mensual para identificar daños a la reserva</t>
  </si>
  <si>
    <t>x</t>
  </si>
  <si>
    <t>Administracion finca</t>
  </si>
  <si>
    <t>Informe de recorridos a la reserva</t>
  </si>
  <si>
    <t>Fotos, coordenadas</t>
  </si>
  <si>
    <t>Prevencion y control de incendios forestales</t>
  </si>
  <si>
    <t>Establecer puntos donde existe riesgo que puedan ingresar personas a talar arboles</t>
  </si>
  <si>
    <t>Geoposicionar veredas no autorizadas y areas con daños por tala de arboles, colocar rotulos donde se prohibe el paso de personas no autorizadas</t>
  </si>
  <si>
    <t>Capacitar al personal con temas de incendios forestales, realizar las rondas corta fuegos</t>
  </si>
  <si>
    <t>Registro de capacitacion, registro de realizacion de rondas corta fuego</t>
  </si>
  <si>
    <t>Evitar basureros clandestinos dentro la reserva</t>
  </si>
  <si>
    <t>Colocar rotulos donde se prohibe tirara basura dentro la reserva</t>
  </si>
  <si>
    <t xml:space="preserve">Fotos  </t>
  </si>
  <si>
    <t>Control de maleza en los cercos, cambio de postes dañado, tensar alambre espigado</t>
  </si>
  <si>
    <t>Monitoreo fauna y flora  dentro la reserva</t>
  </si>
  <si>
    <t xml:space="preserve">Preservar las especies de la region mediante la prohibicion de caza, extraccion de subproductos, tala de arboles </t>
  </si>
  <si>
    <t>Recorridos dentro de la reserva, rotulos donde se prohibe el ingreso a la reserva</t>
  </si>
  <si>
    <t>Informe de recorridos de la reserva, fotos</t>
  </si>
  <si>
    <t>Recorridos dentro de la reserva, colocacion de camaras infarrojo</t>
  </si>
  <si>
    <t>Informe de recorridos dentro de la reserva, fotos</t>
  </si>
  <si>
    <t>Capacitacion alumnos de escuela colonia pampojila y personal de finca de la importancia de la preservacion de flora y fauna de la region</t>
  </si>
  <si>
    <t>Registro de capacitaciones, fotos</t>
  </si>
  <si>
    <t>Recuperacion de bosque</t>
  </si>
  <si>
    <t>Reforestacion de la reserva con especies nativas</t>
  </si>
  <si>
    <t>Administracion finca, CONAP</t>
  </si>
  <si>
    <t>Personal capacitado en control de incendios forestales</t>
  </si>
  <si>
    <t>Capacitacion al personal de brigada de finca, en actividades de prevencion y control de incedios forestales</t>
  </si>
  <si>
    <t>Fotos</t>
  </si>
  <si>
    <t>Mantener los equipos para control de incendios en buen funcionamiento</t>
  </si>
  <si>
    <t>Mantenimiento de bomba, tanque de agua, mangueras</t>
  </si>
  <si>
    <t>Registro de mantenimientos</t>
  </si>
  <si>
    <t>Adquisicion de rotulos para ser colocados en puntos estrategicos dentro de la reserva</t>
  </si>
  <si>
    <t xml:space="preserve">Ubicación </t>
  </si>
  <si>
    <t>RNP</t>
  </si>
  <si>
    <t>Salon capacitaciones Finca Pampojila</t>
  </si>
  <si>
    <t>RPN</t>
  </si>
  <si>
    <t>Plan operativo año 2022</t>
  </si>
  <si>
    <t xml:space="preserve">Elaborar plan de actividades, según procedimiento SIGAP </t>
  </si>
  <si>
    <t>Informe avance POA 2020</t>
  </si>
  <si>
    <t>Recopilar informaciones, elobarar informe</t>
  </si>
  <si>
    <t>Documento POA 2022</t>
  </si>
  <si>
    <t xml:space="preserve">Docuementos </t>
  </si>
  <si>
    <t>Gestionar orden de compra</t>
  </si>
  <si>
    <t>Taller finca Pampojila</t>
  </si>
  <si>
    <t>Verificadores</t>
  </si>
  <si>
    <t>Oficina finca pampojila</t>
  </si>
  <si>
    <t>Gestionar donacion y transporte  de arboles para resiembras en el area de reserva</t>
  </si>
  <si>
    <t>1</t>
  </si>
  <si>
    <t>*1 Financiamiento Agropecuaria Atitlan SA</t>
  </si>
  <si>
    <t>Total monto</t>
  </si>
  <si>
    <t>Repararacion de cercos en el perimetro de la reserva natural</t>
  </si>
  <si>
    <t>*1 Finaciado por Agropecuaria Atitlan S.A</t>
  </si>
  <si>
    <t xml:space="preserve"> PLAN OPERATIVO AÑO 2022</t>
  </si>
  <si>
    <t>X</t>
  </si>
  <si>
    <t>Eliminar basura dentro de la reserva</t>
  </si>
  <si>
    <t xml:space="preserve">Recoleccion de basura dentro de la reserva y a orillas de la carretera </t>
  </si>
  <si>
    <t>Administacion finca</t>
  </si>
  <si>
    <t>Fotos, pago de servicios basurero municipal</t>
  </si>
  <si>
    <t>Personal capacitado en primeros auxilios</t>
  </si>
  <si>
    <t xml:space="preserve">Capacitar al personal en temas de primeros auxilios </t>
  </si>
  <si>
    <t>Administracion finca, FUNCAFE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</si>
</sst>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3"/>
      <color rgb="FF2F5496"/>
      <name val="Arial"/>
      <family val="2"/>
    </font>
    <font>
      <b/>
      <sz val="7"/>
      <color rgb="FF2F5496"/>
      <name val="Times New Roman"/>
      <family val="1"/>
    </font>
    <font>
      <b/>
      <sz val="13"/>
      <color rgb="FF2F5496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justify"/>
    </xf>
    <xf numFmtId="0" fontId="3" fillId="0" borderId="0" xfId="0" applyFont="1" applyBorder="1" applyAlignment="1">
      <alignment horizontal="left" vertical="justify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51"/>
  <sheetViews>
    <sheetView tabSelected="1" zoomScale="98" zoomScaleNormal="98" workbookViewId="0">
      <selection sqref="A1:T1"/>
    </sheetView>
  </sheetViews>
  <sheetFormatPr baseColWidth="10" defaultRowHeight="12.75" x14ac:dyDescent="0.2"/>
  <cols>
    <col min="1" max="1" width="4.140625" bestFit="1" customWidth="1"/>
    <col min="2" max="2" width="29.85546875" bestFit="1" customWidth="1"/>
    <col min="3" max="4" width="23.28515625" customWidth="1"/>
    <col min="5" max="16" width="3" customWidth="1"/>
    <col min="17" max="17" width="12.85546875" bestFit="1" customWidth="1"/>
    <col min="18" max="18" width="23.28515625" customWidth="1"/>
    <col min="19" max="19" width="7.5703125" bestFit="1" customWidth="1"/>
    <col min="20" max="20" width="11.42578125" bestFit="1" customWidth="1"/>
  </cols>
  <sheetData>
    <row r="1" spans="1:20" ht="18" x14ac:dyDescent="0.2">
      <c r="A1" s="59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15.75" x14ac:dyDescent="0.2">
      <c r="A2" s="61" t="s">
        <v>87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75" x14ac:dyDescent="0.2">
      <c r="A3" s="63" t="s">
        <v>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ht="15.75" customHeight="1" x14ac:dyDescent="0.2">
      <c r="A4" s="64" t="s">
        <v>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6.5" x14ac:dyDescent="0.2">
      <c r="A5" s="53" t="s">
        <v>4</v>
      </c>
      <c r="B5" s="53"/>
      <c r="C5" s="20" t="s">
        <v>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x14ac:dyDescent="0.2">
      <c r="A6" s="53" t="s">
        <v>5</v>
      </c>
      <c r="B6" s="53"/>
      <c r="C6" s="4" t="s">
        <v>33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3.5" thickBot="1" x14ac:dyDescent="0.25">
      <c r="A7" s="5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3.5" thickBot="1" x14ac:dyDescent="0.25">
      <c r="A8" s="55" t="s">
        <v>1</v>
      </c>
      <c r="B8" s="57" t="s">
        <v>3</v>
      </c>
      <c r="C8" s="57" t="s">
        <v>0</v>
      </c>
      <c r="D8" s="45" t="s">
        <v>67</v>
      </c>
      <c r="E8" s="48" t="s">
        <v>19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 t="s">
        <v>29</v>
      </c>
      <c r="R8" s="45" t="s">
        <v>79</v>
      </c>
      <c r="S8" s="48" t="s">
        <v>30</v>
      </c>
      <c r="T8" s="49"/>
    </row>
    <row r="9" spans="1:20" ht="13.5" thickBot="1" x14ac:dyDescent="0.25">
      <c r="A9" s="65"/>
      <c r="B9" s="66"/>
      <c r="C9" s="66"/>
      <c r="D9" s="47"/>
      <c r="E9" s="22" t="s">
        <v>20</v>
      </c>
      <c r="F9" s="22" t="s">
        <v>21</v>
      </c>
      <c r="G9" s="22" t="s">
        <v>22</v>
      </c>
      <c r="H9" s="22" t="s">
        <v>23</v>
      </c>
      <c r="I9" s="22" t="s">
        <v>22</v>
      </c>
      <c r="J9" s="22" t="s">
        <v>24</v>
      </c>
      <c r="K9" s="22" t="s">
        <v>24</v>
      </c>
      <c r="L9" s="22" t="s">
        <v>23</v>
      </c>
      <c r="M9" s="22" t="s">
        <v>25</v>
      </c>
      <c r="N9" s="22" t="s">
        <v>26</v>
      </c>
      <c r="O9" s="22" t="s">
        <v>27</v>
      </c>
      <c r="P9" s="22" t="s">
        <v>28</v>
      </c>
      <c r="Q9" s="51"/>
      <c r="R9" s="47"/>
      <c r="S9" s="23" t="s">
        <v>31</v>
      </c>
      <c r="T9" s="23" t="s">
        <v>32</v>
      </c>
    </row>
    <row r="10" spans="1:20" ht="48" customHeight="1" x14ac:dyDescent="0.2">
      <c r="A10" s="24">
        <v>1</v>
      </c>
      <c r="B10" s="9" t="s">
        <v>34</v>
      </c>
      <c r="C10" s="17" t="s">
        <v>35</v>
      </c>
      <c r="D10" s="17" t="s">
        <v>68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  <c r="P10" s="17" t="s">
        <v>36</v>
      </c>
      <c r="Q10" s="17" t="s">
        <v>37</v>
      </c>
      <c r="R10" s="17" t="s">
        <v>38</v>
      </c>
      <c r="S10" s="17" t="s">
        <v>82</v>
      </c>
      <c r="T10" s="31">
        <v>2160</v>
      </c>
    </row>
    <row r="11" spans="1:20" ht="72" x14ac:dyDescent="0.2">
      <c r="A11" s="10">
        <v>2</v>
      </c>
      <c r="B11" s="6" t="s">
        <v>41</v>
      </c>
      <c r="C11" s="6" t="s">
        <v>42</v>
      </c>
      <c r="D11" s="8" t="s">
        <v>68</v>
      </c>
      <c r="E11" s="6"/>
      <c r="F11" s="6"/>
      <c r="G11" s="6" t="s">
        <v>36</v>
      </c>
      <c r="H11" s="6"/>
      <c r="I11" s="6"/>
      <c r="J11" s="6" t="s">
        <v>36</v>
      </c>
      <c r="K11" s="6"/>
      <c r="L11" s="6"/>
      <c r="M11" s="6" t="s">
        <v>36</v>
      </c>
      <c r="N11" s="6"/>
      <c r="O11" s="6"/>
      <c r="P11" s="6" t="s">
        <v>36</v>
      </c>
      <c r="Q11" s="6" t="s">
        <v>37</v>
      </c>
      <c r="R11" s="6" t="s">
        <v>39</v>
      </c>
      <c r="S11" s="6">
        <v>1</v>
      </c>
      <c r="T11" s="32">
        <f>12*1*90</f>
        <v>1080</v>
      </c>
    </row>
    <row r="12" spans="1:20" ht="48" x14ac:dyDescent="0.2">
      <c r="A12" s="10">
        <v>3</v>
      </c>
      <c r="B12" s="6" t="s">
        <v>40</v>
      </c>
      <c r="C12" s="6" t="s">
        <v>43</v>
      </c>
      <c r="D12" s="6" t="s">
        <v>69</v>
      </c>
      <c r="E12" s="6"/>
      <c r="F12" s="6"/>
      <c r="G12" s="6"/>
      <c r="H12" s="6"/>
      <c r="I12" s="6"/>
      <c r="J12" s="6" t="s">
        <v>36</v>
      </c>
      <c r="K12" s="6" t="s">
        <v>36</v>
      </c>
      <c r="L12" s="6" t="s">
        <v>36</v>
      </c>
      <c r="M12" s="6"/>
      <c r="N12" s="6"/>
      <c r="O12" s="6" t="s">
        <v>36</v>
      </c>
      <c r="P12" s="6" t="s">
        <v>36</v>
      </c>
      <c r="Q12" s="6" t="s">
        <v>37</v>
      </c>
      <c r="R12" s="6" t="s">
        <v>44</v>
      </c>
      <c r="S12" s="6">
        <v>1</v>
      </c>
      <c r="T12" s="32">
        <f>6*90</f>
        <v>540</v>
      </c>
    </row>
    <row r="13" spans="1:20" ht="36" x14ac:dyDescent="0.2">
      <c r="A13" s="29">
        <v>4</v>
      </c>
      <c r="B13" s="6" t="s">
        <v>45</v>
      </c>
      <c r="C13" s="6" t="s">
        <v>46</v>
      </c>
      <c r="D13" s="6" t="s">
        <v>68</v>
      </c>
      <c r="E13" s="6"/>
      <c r="F13" s="6"/>
      <c r="G13" s="6"/>
      <c r="H13" s="6"/>
      <c r="I13" s="6"/>
      <c r="J13" s="6"/>
      <c r="K13" s="6"/>
      <c r="L13" s="6"/>
      <c r="M13" s="6" t="s">
        <v>36</v>
      </c>
      <c r="N13" s="6"/>
      <c r="O13" s="6"/>
      <c r="P13" s="6"/>
      <c r="Q13" s="6" t="s">
        <v>37</v>
      </c>
      <c r="R13" s="6" t="s">
        <v>47</v>
      </c>
      <c r="S13" s="6">
        <v>1</v>
      </c>
      <c r="T13" s="32">
        <v>560</v>
      </c>
    </row>
    <row r="14" spans="1:20" ht="36" x14ac:dyDescent="0.2">
      <c r="A14" s="29">
        <v>5</v>
      </c>
      <c r="B14" s="6" t="s">
        <v>89</v>
      </c>
      <c r="C14" s="6" t="s">
        <v>90</v>
      </c>
      <c r="D14" s="6" t="s">
        <v>70</v>
      </c>
      <c r="E14" s="6"/>
      <c r="F14" s="6"/>
      <c r="G14" s="6"/>
      <c r="H14" s="6"/>
      <c r="I14" s="6" t="s">
        <v>36</v>
      </c>
      <c r="J14" s="6"/>
      <c r="K14" s="6" t="s">
        <v>36</v>
      </c>
      <c r="L14" s="6"/>
      <c r="M14" s="6" t="s">
        <v>36</v>
      </c>
      <c r="N14" s="6"/>
      <c r="O14" s="6" t="s">
        <v>36</v>
      </c>
      <c r="P14" s="6"/>
      <c r="Q14" s="6" t="s">
        <v>91</v>
      </c>
      <c r="R14" s="6" t="s">
        <v>92</v>
      </c>
      <c r="S14" s="6">
        <v>1</v>
      </c>
      <c r="T14" s="32">
        <v>1000</v>
      </c>
    </row>
    <row r="15" spans="1:20" ht="48" x14ac:dyDescent="0.2">
      <c r="A15" s="10">
        <v>6</v>
      </c>
      <c r="B15" s="6" t="s">
        <v>85</v>
      </c>
      <c r="C15" s="6" t="s">
        <v>48</v>
      </c>
      <c r="D15" s="6" t="s">
        <v>68</v>
      </c>
      <c r="E15" s="6"/>
      <c r="F15" s="6"/>
      <c r="G15" s="6"/>
      <c r="H15" s="6"/>
      <c r="I15" s="6"/>
      <c r="J15" s="6"/>
      <c r="K15" s="6"/>
      <c r="L15" s="6"/>
      <c r="M15" s="6" t="s">
        <v>36</v>
      </c>
      <c r="N15" s="6" t="s">
        <v>36</v>
      </c>
      <c r="O15" s="6" t="s">
        <v>36</v>
      </c>
      <c r="P15" s="6"/>
      <c r="Q15" s="6" t="s">
        <v>37</v>
      </c>
      <c r="R15" s="6" t="s">
        <v>47</v>
      </c>
      <c r="S15" s="6">
        <v>1</v>
      </c>
      <c r="T15" s="32">
        <v>4500</v>
      </c>
    </row>
    <row r="16" spans="1:20" ht="60" x14ac:dyDescent="0.2">
      <c r="A16" s="10">
        <v>7</v>
      </c>
      <c r="B16" s="6" t="s">
        <v>60</v>
      </c>
      <c r="C16" s="6" t="s">
        <v>61</v>
      </c>
      <c r="D16" s="6" t="s">
        <v>69</v>
      </c>
      <c r="E16" s="6"/>
      <c r="F16" s="6"/>
      <c r="G16" s="6"/>
      <c r="H16" s="6"/>
      <c r="I16" s="6"/>
      <c r="J16" s="6"/>
      <c r="K16" s="6"/>
      <c r="L16" s="6"/>
      <c r="M16" s="6"/>
      <c r="N16" s="6" t="s">
        <v>36</v>
      </c>
      <c r="O16" s="6"/>
      <c r="P16" s="6"/>
      <c r="Q16" s="6" t="s">
        <v>59</v>
      </c>
      <c r="R16" s="6" t="s">
        <v>56</v>
      </c>
      <c r="S16" s="6">
        <v>1</v>
      </c>
      <c r="T16" s="32">
        <f>6*90</f>
        <v>540</v>
      </c>
    </row>
    <row r="17" spans="1:20" ht="36.75" thickBot="1" x14ac:dyDescent="0.25">
      <c r="A17" s="41">
        <v>8</v>
      </c>
      <c r="B17" s="37" t="s">
        <v>93</v>
      </c>
      <c r="C17" s="37" t="s">
        <v>94</v>
      </c>
      <c r="D17" s="6" t="s">
        <v>69</v>
      </c>
      <c r="E17" s="37"/>
      <c r="F17" s="37"/>
      <c r="G17" s="37"/>
      <c r="H17" s="37"/>
      <c r="I17" s="37"/>
      <c r="J17" s="37" t="s">
        <v>36</v>
      </c>
      <c r="K17" s="37"/>
      <c r="L17" s="37"/>
      <c r="M17" s="37"/>
      <c r="N17" s="37"/>
      <c r="O17" s="37"/>
      <c r="P17" s="37"/>
      <c r="Q17" s="11" t="s">
        <v>95</v>
      </c>
      <c r="R17" s="37" t="s">
        <v>56</v>
      </c>
      <c r="S17" s="37">
        <v>1</v>
      </c>
      <c r="T17" s="42">
        <v>400</v>
      </c>
    </row>
    <row r="18" spans="1:20" ht="36.75" thickBot="1" x14ac:dyDescent="0.25">
      <c r="A18" s="30">
        <v>9</v>
      </c>
      <c r="B18" s="11" t="s">
        <v>63</v>
      </c>
      <c r="C18" s="11" t="s">
        <v>64</v>
      </c>
      <c r="D18" s="11" t="s">
        <v>78</v>
      </c>
      <c r="E18" s="11"/>
      <c r="F18" s="11" t="s">
        <v>36</v>
      </c>
      <c r="G18" s="11"/>
      <c r="H18" s="11" t="s">
        <v>36</v>
      </c>
      <c r="I18" s="11"/>
      <c r="J18" s="11" t="s">
        <v>36</v>
      </c>
      <c r="K18" s="11"/>
      <c r="L18" s="11" t="s">
        <v>36</v>
      </c>
      <c r="M18" s="11"/>
      <c r="N18" s="11" t="s">
        <v>36</v>
      </c>
      <c r="O18" s="11"/>
      <c r="P18" s="11" t="s">
        <v>36</v>
      </c>
      <c r="Q18" s="11" t="s">
        <v>37</v>
      </c>
      <c r="R18" s="11" t="s">
        <v>65</v>
      </c>
      <c r="S18" s="11">
        <v>1</v>
      </c>
      <c r="T18" s="33">
        <f>7*200</f>
        <v>1400</v>
      </c>
    </row>
    <row r="19" spans="1:20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36">
        <f>SUM(T10:T18)</f>
        <v>12180</v>
      </c>
    </row>
    <row r="20" spans="1:20" ht="16.5" x14ac:dyDescent="0.2">
      <c r="A20" s="53" t="s">
        <v>4</v>
      </c>
      <c r="B20" s="53"/>
      <c r="C20" s="54" t="s"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t="13.5" thickBot="1" x14ac:dyDescent="0.25">
      <c r="A21" s="53" t="s">
        <v>5</v>
      </c>
      <c r="B21" s="53"/>
      <c r="C21" s="4" t="s">
        <v>10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3.5" thickBot="1" x14ac:dyDescent="0.25">
      <c r="A22" s="55" t="s">
        <v>1</v>
      </c>
      <c r="B22" s="57" t="s">
        <v>3</v>
      </c>
      <c r="C22" s="57" t="s">
        <v>0</v>
      </c>
      <c r="D22" s="45" t="s">
        <v>67</v>
      </c>
      <c r="E22" s="48" t="s">
        <v>19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 t="s">
        <v>29</v>
      </c>
      <c r="R22" s="45" t="s">
        <v>79</v>
      </c>
      <c r="S22" s="48" t="s">
        <v>30</v>
      </c>
      <c r="T22" s="49"/>
    </row>
    <row r="23" spans="1:20" ht="13.5" thickBot="1" x14ac:dyDescent="0.25">
      <c r="A23" s="65"/>
      <c r="B23" s="66"/>
      <c r="C23" s="66"/>
      <c r="D23" s="47"/>
      <c r="E23" s="22" t="s">
        <v>20</v>
      </c>
      <c r="F23" s="22" t="s">
        <v>21</v>
      </c>
      <c r="G23" s="22" t="s">
        <v>22</v>
      </c>
      <c r="H23" s="22" t="s">
        <v>23</v>
      </c>
      <c r="I23" s="22" t="s">
        <v>22</v>
      </c>
      <c r="J23" s="22" t="s">
        <v>24</v>
      </c>
      <c r="K23" s="22" t="s">
        <v>24</v>
      </c>
      <c r="L23" s="22" t="s">
        <v>23</v>
      </c>
      <c r="M23" s="22" t="s">
        <v>25</v>
      </c>
      <c r="N23" s="22" t="s">
        <v>26</v>
      </c>
      <c r="O23" s="22" t="s">
        <v>27</v>
      </c>
      <c r="P23" s="22" t="s">
        <v>28</v>
      </c>
      <c r="Q23" s="51"/>
      <c r="R23" s="47"/>
      <c r="S23" s="23" t="s">
        <v>31</v>
      </c>
      <c r="T23" s="23" t="s">
        <v>32</v>
      </c>
    </row>
    <row r="24" spans="1:20" ht="48" x14ac:dyDescent="0.2">
      <c r="A24" s="16">
        <v>1</v>
      </c>
      <c r="B24" s="9" t="s">
        <v>50</v>
      </c>
      <c r="C24" s="17" t="s">
        <v>51</v>
      </c>
      <c r="D24" s="17" t="s">
        <v>70</v>
      </c>
      <c r="E24" s="17" t="s">
        <v>36</v>
      </c>
      <c r="F24" s="17" t="s">
        <v>36</v>
      </c>
      <c r="G24" s="17" t="s">
        <v>36</v>
      </c>
      <c r="H24" s="17" t="s">
        <v>36</v>
      </c>
      <c r="I24" s="17" t="s">
        <v>36</v>
      </c>
      <c r="J24" s="17" t="s">
        <v>36</v>
      </c>
      <c r="K24" s="17" t="s">
        <v>36</v>
      </c>
      <c r="L24" s="17" t="s">
        <v>36</v>
      </c>
      <c r="M24" s="17" t="s">
        <v>36</v>
      </c>
      <c r="N24" s="17" t="s">
        <v>36</v>
      </c>
      <c r="O24" s="17" t="s">
        <v>36</v>
      </c>
      <c r="P24" s="17" t="s">
        <v>36</v>
      </c>
      <c r="Q24" s="9" t="s">
        <v>37</v>
      </c>
      <c r="R24" s="17" t="s">
        <v>52</v>
      </c>
      <c r="S24" s="17" t="s">
        <v>82</v>
      </c>
      <c r="T24" s="38">
        <f>1*12*90</f>
        <v>1080</v>
      </c>
    </row>
    <row r="25" spans="1:20" ht="24" x14ac:dyDescent="0.2">
      <c r="A25" s="26">
        <v>2</v>
      </c>
      <c r="B25" s="6" t="s">
        <v>57</v>
      </c>
      <c r="C25" s="8" t="s">
        <v>58</v>
      </c>
      <c r="D25" s="8" t="s">
        <v>70</v>
      </c>
      <c r="E25" s="8"/>
      <c r="F25" s="8"/>
      <c r="G25" s="8"/>
      <c r="H25" s="8"/>
      <c r="I25" s="8"/>
      <c r="J25" s="8"/>
      <c r="K25" s="8" t="s">
        <v>36</v>
      </c>
      <c r="L25" s="8" t="s">
        <v>36</v>
      </c>
      <c r="M25" s="8"/>
      <c r="N25" s="8"/>
      <c r="O25" s="8"/>
      <c r="P25" s="8"/>
      <c r="Q25" s="8" t="s">
        <v>37</v>
      </c>
      <c r="R25" s="8" t="s">
        <v>15</v>
      </c>
      <c r="S25" s="8" t="s">
        <v>82</v>
      </c>
      <c r="T25" s="39">
        <f>25*70</f>
        <v>1750</v>
      </c>
    </row>
    <row r="26" spans="1:20" ht="36" x14ac:dyDescent="0.2">
      <c r="A26" s="25">
        <v>3</v>
      </c>
      <c r="B26" s="6" t="s">
        <v>66</v>
      </c>
      <c r="C26" s="6" t="s">
        <v>77</v>
      </c>
      <c r="D26" s="6" t="s">
        <v>80</v>
      </c>
      <c r="E26" s="6"/>
      <c r="F26" s="6"/>
      <c r="G26" s="6"/>
      <c r="H26" s="6"/>
      <c r="I26" s="6" t="s">
        <v>88</v>
      </c>
      <c r="J26" s="6"/>
      <c r="K26" s="6"/>
      <c r="L26" s="6"/>
      <c r="M26" s="6"/>
      <c r="N26" s="6"/>
      <c r="O26" s="6"/>
      <c r="P26" s="6"/>
      <c r="Q26" s="6" t="s">
        <v>37</v>
      </c>
      <c r="R26" s="6" t="s">
        <v>62</v>
      </c>
      <c r="S26" s="6">
        <v>1</v>
      </c>
      <c r="T26" s="39">
        <v>500</v>
      </c>
    </row>
    <row r="27" spans="1:20" ht="48.75" thickBot="1" x14ac:dyDescent="0.25">
      <c r="A27" s="27">
        <v>4</v>
      </c>
      <c r="B27" s="11" t="s">
        <v>16</v>
      </c>
      <c r="C27" s="28" t="s">
        <v>81</v>
      </c>
      <c r="D27" s="11" t="s">
        <v>80</v>
      </c>
      <c r="E27" s="28"/>
      <c r="F27" s="28"/>
      <c r="G27" s="28"/>
      <c r="H27" s="28"/>
      <c r="I27" s="28"/>
      <c r="J27" s="28" t="s">
        <v>36</v>
      </c>
      <c r="K27" s="28"/>
      <c r="L27" s="28"/>
      <c r="M27" s="28"/>
      <c r="N27" s="28"/>
      <c r="O27" s="28"/>
      <c r="P27" s="28"/>
      <c r="Q27" s="11" t="s">
        <v>37</v>
      </c>
      <c r="R27" s="28" t="s">
        <v>62</v>
      </c>
      <c r="S27" s="28" t="s">
        <v>82</v>
      </c>
      <c r="T27" s="40">
        <f>1*100</f>
        <v>100</v>
      </c>
    </row>
    <row r="28" spans="1:20" x14ac:dyDescent="0.2">
      <c r="T28" s="35">
        <f>SUM(T24:T27)</f>
        <v>3430</v>
      </c>
    </row>
    <row r="29" spans="1:20" ht="16.5" x14ac:dyDescent="0.2">
      <c r="A29" s="53" t="s">
        <v>4</v>
      </c>
      <c r="B29" s="53"/>
      <c r="C29" s="54" t="s">
        <v>11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t="13.5" thickBot="1" x14ac:dyDescent="0.25">
      <c r="A30" s="53" t="s">
        <v>5</v>
      </c>
      <c r="B30" s="53"/>
      <c r="C30" s="4" t="s">
        <v>11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3.5" thickBot="1" x14ac:dyDescent="0.25">
      <c r="A31" s="55" t="s">
        <v>1</v>
      </c>
      <c r="B31" s="57" t="s">
        <v>3</v>
      </c>
      <c r="C31" s="57" t="s">
        <v>0</v>
      </c>
      <c r="D31" s="45" t="s">
        <v>67</v>
      </c>
      <c r="E31" s="48" t="s">
        <v>19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 t="s">
        <v>29</v>
      </c>
      <c r="R31" s="45" t="s">
        <v>79</v>
      </c>
      <c r="S31" s="48" t="s">
        <v>30</v>
      </c>
      <c r="T31" s="49"/>
    </row>
    <row r="32" spans="1:20" ht="13.5" thickBot="1" x14ac:dyDescent="0.25">
      <c r="A32" s="56"/>
      <c r="B32" s="58"/>
      <c r="C32" s="58"/>
      <c r="D32" s="46"/>
      <c r="E32" s="19" t="s">
        <v>20</v>
      </c>
      <c r="F32" s="19" t="s">
        <v>21</v>
      </c>
      <c r="G32" s="19" t="s">
        <v>22</v>
      </c>
      <c r="H32" s="19" t="s">
        <v>23</v>
      </c>
      <c r="I32" s="19" t="s">
        <v>22</v>
      </c>
      <c r="J32" s="19" t="s">
        <v>24</v>
      </c>
      <c r="K32" s="19" t="s">
        <v>24</v>
      </c>
      <c r="L32" s="19" t="s">
        <v>23</v>
      </c>
      <c r="M32" s="19" t="s">
        <v>25</v>
      </c>
      <c r="N32" s="19" t="s">
        <v>26</v>
      </c>
      <c r="O32" s="19" t="s">
        <v>27</v>
      </c>
      <c r="P32" s="19" t="s">
        <v>28</v>
      </c>
      <c r="Q32" s="52"/>
      <c r="R32" s="46"/>
      <c r="S32" s="18" t="s">
        <v>31</v>
      </c>
      <c r="T32" s="18" t="s">
        <v>32</v>
      </c>
    </row>
    <row r="33" spans="1:20" ht="36.75" thickBot="1" x14ac:dyDescent="0.25">
      <c r="A33" s="12">
        <v>1</v>
      </c>
      <c r="B33" s="13" t="s">
        <v>49</v>
      </c>
      <c r="C33" s="14" t="s">
        <v>53</v>
      </c>
      <c r="D33" s="14" t="s">
        <v>70</v>
      </c>
      <c r="E33" s="14" t="s">
        <v>36</v>
      </c>
      <c r="F33" s="14" t="s">
        <v>36</v>
      </c>
      <c r="G33" s="14" t="s">
        <v>36</v>
      </c>
      <c r="H33" s="14" t="s">
        <v>36</v>
      </c>
      <c r="I33" s="14" t="s">
        <v>36</v>
      </c>
      <c r="J33" s="14" t="s">
        <v>36</v>
      </c>
      <c r="K33" s="14" t="s">
        <v>36</v>
      </c>
      <c r="L33" s="14" t="s">
        <v>36</v>
      </c>
      <c r="M33" s="14" t="s">
        <v>36</v>
      </c>
      <c r="N33" s="14" t="s">
        <v>36</v>
      </c>
      <c r="O33" s="14" t="s">
        <v>36</v>
      </c>
      <c r="P33" s="14" t="s">
        <v>36</v>
      </c>
      <c r="Q33" s="11" t="s">
        <v>37</v>
      </c>
      <c r="R33" s="14" t="s">
        <v>54</v>
      </c>
      <c r="S33" s="14" t="s">
        <v>82</v>
      </c>
      <c r="T33" s="33">
        <f>1*70*12</f>
        <v>840</v>
      </c>
    </row>
    <row r="34" spans="1:20" x14ac:dyDescent="0.2">
      <c r="T34" s="35">
        <f>SUM(T33)</f>
        <v>840</v>
      </c>
    </row>
    <row r="35" spans="1:20" ht="16.5" x14ac:dyDescent="0.2">
      <c r="A35" s="53" t="s">
        <v>4</v>
      </c>
      <c r="B35" s="53"/>
      <c r="C35" s="54" t="s"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t="26.25" customHeight="1" thickBot="1" x14ac:dyDescent="0.25">
      <c r="A36" s="53" t="s">
        <v>5</v>
      </c>
      <c r="B36" s="53"/>
      <c r="C36" s="4" t="s">
        <v>14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3.5" customHeight="1" thickBot="1" x14ac:dyDescent="0.25">
      <c r="A37" s="55" t="s">
        <v>1</v>
      </c>
      <c r="B37" s="57" t="s">
        <v>3</v>
      </c>
      <c r="C37" s="57" t="s">
        <v>0</v>
      </c>
      <c r="D37" s="45" t="s">
        <v>67</v>
      </c>
      <c r="E37" s="48" t="s">
        <v>19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 t="s">
        <v>29</v>
      </c>
      <c r="R37" s="45" t="s">
        <v>79</v>
      </c>
      <c r="S37" s="48" t="s">
        <v>30</v>
      </c>
      <c r="T37" s="49"/>
    </row>
    <row r="38" spans="1:20" ht="13.5" thickBot="1" x14ac:dyDescent="0.25">
      <c r="A38" s="56"/>
      <c r="B38" s="58"/>
      <c r="C38" s="58"/>
      <c r="D38" s="46"/>
      <c r="E38" s="19" t="s">
        <v>20</v>
      </c>
      <c r="F38" s="19" t="s">
        <v>21</v>
      </c>
      <c r="G38" s="19" t="s">
        <v>22</v>
      </c>
      <c r="H38" s="19" t="s">
        <v>23</v>
      </c>
      <c r="I38" s="19" t="s">
        <v>22</v>
      </c>
      <c r="J38" s="19" t="s">
        <v>24</v>
      </c>
      <c r="K38" s="19" t="s">
        <v>24</v>
      </c>
      <c r="L38" s="19" t="s">
        <v>23</v>
      </c>
      <c r="M38" s="19" t="s">
        <v>25</v>
      </c>
      <c r="N38" s="19" t="s">
        <v>26</v>
      </c>
      <c r="O38" s="19" t="s">
        <v>27</v>
      </c>
      <c r="P38" s="19" t="s">
        <v>28</v>
      </c>
      <c r="Q38" s="52"/>
      <c r="R38" s="46"/>
      <c r="S38" s="18" t="s">
        <v>31</v>
      </c>
      <c r="T38" s="18" t="s">
        <v>32</v>
      </c>
    </row>
    <row r="39" spans="1:20" ht="72.75" thickBot="1" x14ac:dyDescent="0.25">
      <c r="A39" s="21">
        <v>1</v>
      </c>
      <c r="B39" s="13" t="s">
        <v>18</v>
      </c>
      <c r="C39" s="13" t="s">
        <v>55</v>
      </c>
      <c r="D39" s="13" t="s">
        <v>69</v>
      </c>
      <c r="E39" s="13"/>
      <c r="F39" s="13"/>
      <c r="G39" s="13"/>
      <c r="H39" s="13"/>
      <c r="I39" s="13"/>
      <c r="J39" s="13" t="s">
        <v>36</v>
      </c>
      <c r="K39" s="13" t="s">
        <v>36</v>
      </c>
      <c r="L39" s="13" t="s">
        <v>36</v>
      </c>
      <c r="M39" s="13" t="s">
        <v>36</v>
      </c>
      <c r="N39" s="13"/>
      <c r="O39" s="13"/>
      <c r="P39" s="13"/>
      <c r="Q39" s="13" t="s">
        <v>59</v>
      </c>
      <c r="R39" s="13" t="s">
        <v>56</v>
      </c>
      <c r="S39" s="13">
        <v>1</v>
      </c>
      <c r="T39" s="33">
        <f>4*5*70</f>
        <v>1400</v>
      </c>
    </row>
    <row r="40" spans="1:20" x14ac:dyDescent="0.2">
      <c r="T40" s="35">
        <f>SUM(T39)</f>
        <v>1400</v>
      </c>
    </row>
    <row r="41" spans="1:20" ht="16.5" x14ac:dyDescent="0.2">
      <c r="A41" s="53" t="s">
        <v>4</v>
      </c>
      <c r="B41" s="53"/>
      <c r="C41" s="54" t="s"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t="26.25" thickBot="1" x14ac:dyDescent="0.25">
      <c r="A42" s="53" t="s">
        <v>5</v>
      </c>
      <c r="B42" s="53"/>
      <c r="C42" s="4" t="s">
        <v>17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3.5" thickBot="1" x14ac:dyDescent="0.25">
      <c r="A43" s="55" t="s">
        <v>1</v>
      </c>
      <c r="B43" s="57" t="s">
        <v>3</v>
      </c>
      <c r="C43" s="57" t="s">
        <v>0</v>
      </c>
      <c r="D43" s="45" t="s">
        <v>67</v>
      </c>
      <c r="E43" s="48" t="s">
        <v>19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 t="s">
        <v>29</v>
      </c>
      <c r="R43" s="45" t="s">
        <v>79</v>
      </c>
      <c r="S43" s="48" t="s">
        <v>30</v>
      </c>
      <c r="T43" s="49"/>
    </row>
    <row r="44" spans="1:20" x14ac:dyDescent="0.2">
      <c r="A44" s="65"/>
      <c r="B44" s="66"/>
      <c r="C44" s="66"/>
      <c r="D44" s="47"/>
      <c r="E44" s="22" t="s">
        <v>20</v>
      </c>
      <c r="F44" s="22" t="s">
        <v>21</v>
      </c>
      <c r="G44" s="22" t="s">
        <v>22</v>
      </c>
      <c r="H44" s="22" t="s">
        <v>23</v>
      </c>
      <c r="I44" s="22" t="s">
        <v>22</v>
      </c>
      <c r="J44" s="22" t="s">
        <v>24</v>
      </c>
      <c r="K44" s="22" t="s">
        <v>24</v>
      </c>
      <c r="L44" s="22" t="s">
        <v>23</v>
      </c>
      <c r="M44" s="22" t="s">
        <v>25</v>
      </c>
      <c r="N44" s="22" t="s">
        <v>26</v>
      </c>
      <c r="O44" s="22" t="s">
        <v>27</v>
      </c>
      <c r="P44" s="22" t="s">
        <v>28</v>
      </c>
      <c r="Q44" s="51"/>
      <c r="R44" s="47"/>
      <c r="S44" s="23" t="s">
        <v>31</v>
      </c>
      <c r="T44" s="23" t="s">
        <v>32</v>
      </c>
    </row>
    <row r="45" spans="1:20" ht="36" x14ac:dyDescent="0.2">
      <c r="A45" s="25">
        <v>1</v>
      </c>
      <c r="B45" s="6" t="s">
        <v>71</v>
      </c>
      <c r="C45" s="6" t="s">
        <v>72</v>
      </c>
      <c r="D45" s="6" t="s">
        <v>80</v>
      </c>
      <c r="E45" s="6"/>
      <c r="F45" s="6"/>
      <c r="G45" s="6"/>
      <c r="H45" s="6" t="s">
        <v>36</v>
      </c>
      <c r="I45" s="6"/>
      <c r="J45" s="6"/>
      <c r="K45" s="6"/>
      <c r="L45" s="6"/>
      <c r="M45" s="6"/>
      <c r="N45" s="6"/>
      <c r="O45" s="6"/>
      <c r="P45" s="6"/>
      <c r="Q45" s="6" t="s">
        <v>37</v>
      </c>
      <c r="R45" s="6" t="s">
        <v>75</v>
      </c>
      <c r="S45" s="6">
        <v>1</v>
      </c>
      <c r="T45" s="32">
        <f>2*200</f>
        <v>400</v>
      </c>
    </row>
    <row r="46" spans="1:20" ht="24.75" thickBot="1" x14ac:dyDescent="0.25">
      <c r="A46" s="15">
        <v>2</v>
      </c>
      <c r="B46" s="11" t="s">
        <v>73</v>
      </c>
      <c r="C46" s="11" t="s">
        <v>74</v>
      </c>
      <c r="D46" s="11" t="s">
        <v>80</v>
      </c>
      <c r="E46" s="11"/>
      <c r="F46" s="11"/>
      <c r="G46" s="11" t="s">
        <v>36</v>
      </c>
      <c r="H46" s="11"/>
      <c r="I46" s="11"/>
      <c r="J46" s="11"/>
      <c r="K46" s="11" t="s">
        <v>36</v>
      </c>
      <c r="L46" s="11"/>
      <c r="M46" s="11"/>
      <c r="N46" s="11"/>
      <c r="O46" s="11"/>
      <c r="P46" s="11"/>
      <c r="Q46" s="11" t="s">
        <v>37</v>
      </c>
      <c r="R46" s="11" t="s">
        <v>76</v>
      </c>
      <c r="S46" s="11">
        <v>1</v>
      </c>
      <c r="T46" s="33">
        <f>2*200</f>
        <v>400</v>
      </c>
    </row>
    <row r="47" spans="1:20" x14ac:dyDescent="0.2">
      <c r="T47" s="35">
        <f>SUM(T45:T46)</f>
        <v>800</v>
      </c>
    </row>
    <row r="48" spans="1:20" ht="13.5" thickBot="1" x14ac:dyDescent="0.25"/>
    <row r="49" spans="2:20" ht="24.75" thickBot="1" x14ac:dyDescent="0.25">
      <c r="C49" s="34" t="s">
        <v>86</v>
      </c>
      <c r="R49" s="34" t="s">
        <v>84</v>
      </c>
      <c r="S49" s="43">
        <f>+T19+T28+T40+T47</f>
        <v>17810</v>
      </c>
      <c r="T49" s="44"/>
    </row>
    <row r="50" spans="2:20" ht="24" x14ac:dyDescent="0.2">
      <c r="B50" s="34" t="s">
        <v>83</v>
      </c>
    </row>
    <row r="51" spans="2:20" x14ac:dyDescent="0.2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</sheetData>
  <mergeCells count="59">
    <mergeCell ref="S8:T8"/>
    <mergeCell ref="A41:B41"/>
    <mergeCell ref="C41:T41"/>
    <mergeCell ref="A42:B42"/>
    <mergeCell ref="A43:A44"/>
    <mergeCell ref="B43:B44"/>
    <mergeCell ref="C43:C44"/>
    <mergeCell ref="R43:R44"/>
    <mergeCell ref="A29:B29"/>
    <mergeCell ref="C29:T29"/>
    <mergeCell ref="A30:B30"/>
    <mergeCell ref="A31:A32"/>
    <mergeCell ref="B31:B32"/>
    <mergeCell ref="C31:C32"/>
    <mergeCell ref="R31:R32"/>
    <mergeCell ref="A20:B20"/>
    <mergeCell ref="C20:T20"/>
    <mergeCell ref="A21:B21"/>
    <mergeCell ref="A22:A23"/>
    <mergeCell ref="B22:B23"/>
    <mergeCell ref="C22:C23"/>
    <mergeCell ref="R22:R23"/>
    <mergeCell ref="A8:A9"/>
    <mergeCell ref="B8:B9"/>
    <mergeCell ref="C8:C9"/>
    <mergeCell ref="R8:R9"/>
    <mergeCell ref="E8:P8"/>
    <mergeCell ref="Q8:Q9"/>
    <mergeCell ref="D8:D9"/>
    <mergeCell ref="A6:B6"/>
    <mergeCell ref="A1:T1"/>
    <mergeCell ref="A2:T2"/>
    <mergeCell ref="A5:B5"/>
    <mergeCell ref="A3:T3"/>
    <mergeCell ref="A4:T4"/>
    <mergeCell ref="A35:B35"/>
    <mergeCell ref="C35:T35"/>
    <mergeCell ref="A36:B36"/>
    <mergeCell ref="A37:A38"/>
    <mergeCell ref="B37:B38"/>
    <mergeCell ref="C37:C38"/>
    <mergeCell ref="R37:R38"/>
    <mergeCell ref="E37:P37"/>
    <mergeCell ref="Q37:Q38"/>
    <mergeCell ref="S37:T37"/>
    <mergeCell ref="S49:T49"/>
    <mergeCell ref="D31:D32"/>
    <mergeCell ref="D37:D38"/>
    <mergeCell ref="D43:D44"/>
    <mergeCell ref="D22:D23"/>
    <mergeCell ref="E43:P43"/>
    <mergeCell ref="Q43:Q44"/>
    <mergeCell ref="S43:T43"/>
    <mergeCell ref="S31:T31"/>
    <mergeCell ref="E22:P22"/>
    <mergeCell ref="Q31:Q32"/>
    <mergeCell ref="S22:T22"/>
    <mergeCell ref="Q22:Q23"/>
    <mergeCell ref="E31:P31"/>
  </mergeCells>
  <pageMargins left="0.12" right="0.21" top="0.75" bottom="0.75" header="0.3" footer="0.3"/>
  <pageSetup scale="79" orientation="landscape" horizontalDpi="360" verticalDpi="360" r:id="rId1"/>
  <rowBreaks count="2" manualBreakCount="2">
    <brk id="19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POA</vt:lpstr>
      <vt:lpstr>'Informe POA'!Área_de_impresión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SIGAP (Glendy Cutzal)</dc:creator>
  <cp:lastModifiedBy>Usuario</cp:lastModifiedBy>
  <cp:lastPrinted>2021-05-03T16:08:16Z</cp:lastPrinted>
  <dcterms:created xsi:type="dcterms:W3CDTF">2001-01-15T17:49:33Z</dcterms:created>
  <dcterms:modified xsi:type="dcterms:W3CDTF">2021-05-04T12:53:44Z</dcterms:modified>
</cp:coreProperties>
</file>