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_\POAS AREAS PROTEGIDAS 2022\POA Yul' Ha' Saj Ha'\"/>
    </mc:Choice>
  </mc:AlternateContent>
  <xr:revisionPtr revIDLastSave="0" documentId="13_ncr:1_{4669109B-C43F-4AAA-A8F6-310EB162074F}" xr6:coauthVersionLast="46" xr6:coauthVersionMax="46" xr10:uidLastSave="{00000000-0000-0000-0000-000000000000}"/>
  <bookViews>
    <workbookView xWindow="-120" yWindow="-120" windowWidth="20730" windowHeight="11160" tabRatio="740" activeTab="4" xr2:uid="{00000000-000D-0000-FFFF-FFFF00000000}"/>
  </bookViews>
  <sheets>
    <sheet name="Protección y control" sheetId="1" r:id="rId1"/>
    <sheet name="Uso Público" sheetId="14" r:id="rId2"/>
    <sheet name="Manejo De Recursos" sheetId="17" r:id="rId3"/>
    <sheet name="Asistencia, orientacion y PC." sheetId="18" r:id="rId4"/>
    <sheet name="RESUMEN PRESUPUESTO 2020" sheetId="16" r:id="rId5"/>
  </sheets>
  <calcPr calcId="181029"/>
</workbook>
</file>

<file path=xl/calcChain.xml><?xml version="1.0" encoding="utf-8"?>
<calcChain xmlns="http://schemas.openxmlformats.org/spreadsheetml/2006/main">
  <c r="Z14" i="18" l="1"/>
  <c r="H7" i="16" s="1"/>
  <c r="X14" i="18"/>
  <c r="G7" i="16" s="1"/>
  <c r="V14" i="18"/>
  <c r="F7" i="16" s="1"/>
  <c r="T14" i="18"/>
  <c r="E7" i="16" s="1"/>
  <c r="I7" i="16" s="1"/>
  <c r="AA13" i="18" l="1"/>
  <c r="AA12" i="18" l="1"/>
  <c r="AA14" i="18" s="1"/>
  <c r="Z13" i="1"/>
  <c r="Z14" i="1" s="1"/>
  <c r="H6" i="16" s="1"/>
  <c r="X13" i="1"/>
  <c r="X14" i="1" s="1"/>
  <c r="G6" i="16" s="1"/>
  <c r="V13" i="1"/>
  <c r="V14" i="1" s="1"/>
  <c r="F6" i="16" s="1"/>
  <c r="T13" i="1"/>
  <c r="Z11" i="1"/>
  <c r="X11" i="1"/>
  <c r="V11" i="1"/>
  <c r="T11" i="1"/>
  <c r="T14" i="1" s="1"/>
  <c r="E6" i="16" s="1"/>
  <c r="I6" i="16" s="1"/>
  <c r="X12" i="14" l="1"/>
  <c r="G8" i="16" s="1"/>
  <c r="V12" i="14"/>
  <c r="F8" i="16" s="1"/>
  <c r="T12" i="14"/>
  <c r="E8" i="16" s="1"/>
  <c r="AA11" i="14" l="1"/>
  <c r="Z12" i="14"/>
  <c r="H8" i="16" s="1"/>
  <c r="I8" i="16" s="1"/>
  <c r="Z18" i="17"/>
  <c r="X18" i="17"/>
  <c r="V18" i="17"/>
  <c r="T18" i="17"/>
  <c r="Z10" i="17"/>
  <c r="X10" i="17"/>
  <c r="V10" i="17"/>
  <c r="T10" i="17"/>
  <c r="AA17" i="17"/>
  <c r="AA18" i="17" s="1"/>
  <c r="AA12" i="1"/>
  <c r="AA13" i="1" s="1"/>
  <c r="AA10" i="1"/>
  <c r="AA9" i="1"/>
  <c r="AA11" i="1" l="1"/>
  <c r="AA14" i="1" s="1"/>
  <c r="T19" i="17"/>
  <c r="E9" i="16" s="1"/>
  <c r="V19" i="17"/>
  <c r="F9" i="16" s="1"/>
  <c r="X19" i="17"/>
  <c r="G9" i="16" s="1"/>
  <c r="Z19" i="17"/>
  <c r="H9" i="16" s="1"/>
  <c r="AA10" i="14"/>
  <c r="I9" i="16" l="1"/>
  <c r="AA9" i="14"/>
  <c r="AA12" i="14" s="1"/>
  <c r="AA9" i="17" l="1"/>
  <c r="AA10" i="17" s="1"/>
  <c r="AA19" i="17" s="1"/>
  <c r="I10" i="16" l="1"/>
</calcChain>
</file>

<file path=xl/sharedStrings.xml><?xml version="1.0" encoding="utf-8"?>
<sst xmlns="http://schemas.openxmlformats.org/spreadsheetml/2006/main" count="361" uniqueCount="119">
  <si>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</si>
  <si>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</si>
  <si>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</si>
  <si>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</si>
  <si>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</si>
  <si>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</si>
  <si>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</si>
  <si>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</si>
  <si>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</si>
  <si>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</si>
  <si>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</si>
  <si>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Verificadores</t>
  </si>
  <si>
    <t>Financiamiento</t>
  </si>
  <si>
    <t>TOTAL</t>
  </si>
  <si>
    <t>No.</t>
  </si>
  <si>
    <t>CONSEJO NACIONAL DE AREA PROTEGIDAS -CONAP-</t>
  </si>
  <si>
    <t>Meses</t>
  </si>
  <si>
    <t>Monto</t>
  </si>
  <si>
    <t>1. Línea de acción: .</t>
  </si>
  <si>
    <t xml:space="preserve">2. Programa: </t>
  </si>
  <si>
    <t xml:space="preserve">3. Sub programa: </t>
  </si>
  <si>
    <t>Ubicación Geográfica</t>
  </si>
  <si>
    <t>Código</t>
  </si>
  <si>
    <t>CONAP</t>
  </si>
  <si>
    <t>Conservación del Área Protegida y su Biodiversidad</t>
  </si>
  <si>
    <t>COMUNIDAD</t>
  </si>
  <si>
    <t>GRAN TOTAL</t>
  </si>
  <si>
    <t>X</t>
  </si>
  <si>
    <t xml:space="preserve">Mantenimiento de rondas corta fuego en los linderos del área protegida </t>
  </si>
  <si>
    <t>Aldea El Limonar</t>
  </si>
  <si>
    <t>Municipio de Jacaltenango</t>
  </si>
  <si>
    <t>Comunidad y Oficina Forestal</t>
  </si>
  <si>
    <t>Comunidad</t>
  </si>
  <si>
    <t>Listado de participantes y fotografias</t>
  </si>
  <si>
    <t>Semillas y Fotografias</t>
  </si>
  <si>
    <t>Municipálidad</t>
  </si>
  <si>
    <t>CONSEJO NACIONAL DE AREAS PROTEGIDAS -CONAP-</t>
  </si>
  <si>
    <t xml:space="preserve">PROGRAMA </t>
  </si>
  <si>
    <t>MUNICIPALIDAD</t>
  </si>
  <si>
    <t>Protección y Control</t>
  </si>
  <si>
    <t>Uso Publico</t>
  </si>
  <si>
    <t>Manejo de Recursos</t>
  </si>
  <si>
    <t>PARQUE REGIONAL MUNICIPAL “YUL  HA` SAJ  HA`”</t>
  </si>
  <si>
    <t>Parque Regional Municipal  “YUL  HA` SAJ  HA`”</t>
  </si>
  <si>
    <t>Municipalidad</t>
  </si>
  <si>
    <t>Territorio de la Aldea El Limonar</t>
  </si>
  <si>
    <t xml:space="preserve">Boletas de patrullaje de control y vigilancia </t>
  </si>
  <si>
    <t>Área Protegida</t>
  </si>
  <si>
    <t>Colecta de frutos y semillas  nativas para la reproducción en el vivero municipal de Jacaltenango.</t>
  </si>
  <si>
    <t>Recolección de semillas de especies nativas de área</t>
  </si>
  <si>
    <t>Codigo</t>
  </si>
  <si>
    <t xml:space="preserve">Municipalidad </t>
  </si>
  <si>
    <t>Otros</t>
  </si>
  <si>
    <t>Listado de participantes, fotografias</t>
  </si>
  <si>
    <t xml:space="preserve"> CONAP</t>
  </si>
  <si>
    <t>Un patrullaje de control y vigilancia  al mes</t>
  </si>
  <si>
    <t>OTROS</t>
  </si>
  <si>
    <t>Otras instituciones</t>
  </si>
  <si>
    <t>Oficina Forestal Municipal.</t>
  </si>
  <si>
    <t>Oficina Forestal Municipal., Comunidad, CONAP</t>
  </si>
  <si>
    <t>Oficina Forestal Municipal., Guardabosque, Guarda recursos (CONAP)</t>
  </si>
  <si>
    <t>Actualización de fan-page sobre el área protegida</t>
  </si>
  <si>
    <t xml:space="preserve">Código </t>
  </si>
  <si>
    <t>CONAP, Oficina Forestal Municipal.</t>
  </si>
  <si>
    <t>Sub-programa: Manejo y uso tradicional de recursos naturales del bosque</t>
  </si>
  <si>
    <t>Manejo de recursos</t>
  </si>
  <si>
    <t>1. Línea de acción: Conservación del área protegida y su biodiversidad</t>
  </si>
  <si>
    <t>2. Programa: Manejo de Recursos</t>
  </si>
  <si>
    <t>3. Sub programa: Actividades productivas</t>
  </si>
  <si>
    <t>Área municipal</t>
  </si>
  <si>
    <t xml:space="preserve"> Comunidad</t>
  </si>
  <si>
    <t>Se cuenta con un espacio para la reproducción de semillas locales, recolectadas dentro del área protegida</t>
  </si>
  <si>
    <t>1. Línea de acción: Conservación del área protegida y su biodiversidad.</t>
  </si>
  <si>
    <t>2. Programa: Uso Publico</t>
  </si>
  <si>
    <t>3. Sub programa: Divulgación y relaciónes públicas</t>
  </si>
  <si>
    <t xml:space="preserve">1. Línea de acción: Conservación de la biodiversidad del área protegida </t>
  </si>
  <si>
    <t>2. Programa: Protección y control</t>
  </si>
  <si>
    <r>
      <t xml:space="preserve">3. Sub programas: </t>
    </r>
    <r>
      <rPr>
        <b/>
        <u/>
        <sz val="12"/>
        <rFont val="Times New Roman"/>
        <family val="1"/>
      </rPr>
      <t>Prevención, Control y Vigilancia</t>
    </r>
  </si>
  <si>
    <t>No</t>
  </si>
  <si>
    <t>PLAN OPERATIVO ANUAL 2022</t>
  </si>
  <si>
    <t>Resultado Esperado 2,022</t>
  </si>
  <si>
    <t>Objetivo 1. Desarrollar  acciónes  que contribuyan a la proteccion y conservación del Área Protegida.</t>
  </si>
  <si>
    <t xml:space="preserve">Un plan integral para prevenir y controlar los incendios forestales </t>
  </si>
  <si>
    <t>Actualizacion del plan de prevencion y control contra incendios forestales</t>
  </si>
  <si>
    <t xml:space="preserve">Otros </t>
  </si>
  <si>
    <t>Reducción deactividades ilicitas dentreo del Área Protegida.</t>
  </si>
  <si>
    <t>MUNICIPALIDAD DE JACALTENANGO</t>
  </si>
  <si>
    <t>CONSEJO NACIONAL DE ÁREAS PROTEGIDAS -CONAP-</t>
  </si>
  <si>
    <t>PARQUE REGIONAL MUNICIPAL "MONTAÑA AQ´OMÁ</t>
  </si>
  <si>
    <t>2. Programa: Asistencia, orientación y participación comunitaria</t>
  </si>
  <si>
    <t>3. Sub-programa: Capacitación, fortalecimiento local  y extensionismo</t>
  </si>
  <si>
    <t>Objetivo 1. Fortalecer las capacidades comunitarias en temas relacionados a la protección y conservación de la biodiversidad dentro y fuera de áreas protegidas.</t>
  </si>
  <si>
    <t>Municipio-Área Protegida</t>
  </si>
  <si>
    <t>1.1.1. Un taller sobre las tecnicas basicas para el control, combate y liquidación de incendios forestales dirigido a lideres comunitarios de comunidades aledañas al Área Protegida.</t>
  </si>
  <si>
    <t>Oficina Forestal Municipal, CONAP-CONRED</t>
  </si>
  <si>
    <t>Listado de participantes, fotografias.</t>
  </si>
  <si>
    <t>Objetivo 2. Divulgar por diferentes medios sobre la importancia del Área Protegida así como las acciónes de manejo que se desarrollan en la misma.</t>
  </si>
  <si>
    <t>Elaboración y difusion de material radial y audio visual.</t>
  </si>
  <si>
    <t xml:space="preserve">La poblacion local conoce de la importancia del Área Protegida a través de los multiples beneficios socio-ambientales que la misma brinda. </t>
  </si>
  <si>
    <t>Objetivo 2. Disminuir actividades ilítcitas dentro del Área protegia a tráves de monitoreos constantes.</t>
  </si>
  <si>
    <t>El perímetro del área protegida con rondas cortafuego, para la proteccion contra incendios Forestales.</t>
  </si>
  <si>
    <t>Diseño, realizacion y colocación de rótulos en lugares estrategicos.</t>
  </si>
  <si>
    <t>Se cuenta con rotulos que den a conocer las Áreas Protegida.</t>
  </si>
  <si>
    <t>Objetivo 1. Contribuir a la conservación y reproducción del germoplasma forestal del Área Protegida.</t>
  </si>
  <si>
    <t xml:space="preserve">Objetivo 2. Disponer de un vivero forestal para la reproducción de especies locales. </t>
  </si>
  <si>
    <t>Producción de plantas forestales para su utilización en zonas desprovistas de cobertura forestal y aledañas al Área Protegida.</t>
  </si>
  <si>
    <t>Oficina Forestal Municipal/Comunidad</t>
  </si>
  <si>
    <t>Fotografías,Registros de producción</t>
  </si>
  <si>
    <t>1.1. Los lideres comunitarios  son capacitadas para la atencion de incendios forestales.</t>
  </si>
  <si>
    <t>Asistencia Tecnica, Orientacion y Participacion Comunitaria</t>
  </si>
  <si>
    <t>Otros(CONRED, INAB)</t>
  </si>
  <si>
    <t>1.2.1. Capacitación a Autoridades Comunitarias sobre el manejo del área protegida</t>
  </si>
  <si>
    <t>1.2. Las autoridades locales estan capacitadas para coordinar las acciones de conservación.</t>
  </si>
  <si>
    <t>Plan de prevencion y control contra incendios forestales actualizado impreso</t>
  </si>
  <si>
    <t>Fotografias</t>
  </si>
  <si>
    <t xml:space="preserve">Fotografías, rótulo establecido </t>
  </si>
  <si>
    <t xml:space="preserve">Fam-page actualizada </t>
  </si>
  <si>
    <t>Sub 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</si>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</sst>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Q&quot;* #,##0.00_);_(&quot;Q&quot;* \(#,##0.00\);_(&quot;Q&quot;* &quot;-&quot;??_);_(@_)"/>
    <numFmt numFmtId="165" formatCode="_-&quot;Q&quot;* #,##0.00_-;\-&quot;Q&quot;* #,##0.00_-;_-&quot;Q&quot;* &quot;-&quot;??_-;_-@_-"/>
    <numFmt numFmtId="166" formatCode="[$Q-100A]#,##0.00"/>
    <numFmt numFmtId="167" formatCode="&quot;Q&quot;#,##0.00"/>
    <numFmt numFmtId="168" formatCode="_-[$Q-100A]* #,##0.00_-;\-[$Q-100A]* #,##0.00_-;_-[$Q-100A]* &quot;-&quot;??_-;_-@_-"/>
  </numFmts>
  <fonts count="21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4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color rgb="FF0070C0"/>
      <name val="Times New Roman"/>
      <family val="1"/>
    </font>
    <font>
      <b/>
      <u/>
      <sz val="12"/>
      <name val="Times New Roman"/>
      <family val="1"/>
    </font>
    <font>
      <sz val="12"/>
      <name val="Arial"/>
      <family val="2"/>
    </font>
    <font>
      <b/>
      <sz val="11"/>
      <name val="Times New Roman"/>
      <family val="1"/>
    </font>
    <font>
      <sz val="12"/>
      <color theme="3" tint="-0.49998474074526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/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3" tint="-0.499984740745262"/>
      </right>
      <top style="thin">
        <color indexed="64"/>
      </top>
      <bottom/>
      <diagonal/>
    </border>
    <border>
      <left/>
      <right style="thin">
        <color theme="3" tint="-0.499984740745262"/>
      </right>
      <top/>
      <bottom/>
      <diagonal/>
    </border>
    <border>
      <left/>
      <right style="thin">
        <color theme="3" tint="-0.499984740745262"/>
      </right>
      <top/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indexed="64"/>
      </bottom>
      <diagonal/>
    </border>
    <border>
      <left/>
      <right/>
      <top style="thin">
        <color theme="3" tint="-0.499984740745262"/>
      </top>
      <bottom style="thin">
        <color indexed="64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indexed="64"/>
      </bottom>
      <diagonal/>
    </border>
    <border>
      <left style="thin">
        <color theme="3" tint="-0.499984740745262"/>
      </left>
      <right style="thin">
        <color indexed="64"/>
      </right>
      <top/>
      <bottom style="thin">
        <color theme="3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164" fontId="14" fillId="0" borderId="0" applyFont="0" applyFill="0" applyBorder="0" applyAlignment="0" applyProtection="0"/>
  </cellStyleXfs>
  <cellXfs count="256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justify"/>
    </xf>
    <xf numFmtId="0" fontId="5" fillId="0" borderId="0" xfId="0" applyFont="1" applyAlignment="1">
      <alignment vertical="justify"/>
    </xf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center" vertical="top" wrapText="1"/>
    </xf>
    <xf numFmtId="49" fontId="7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left" vertical="top" wrapText="1"/>
    </xf>
    <xf numFmtId="0" fontId="9" fillId="0" borderId="0" xfId="0" applyFont="1" applyAlignment="1">
      <alignment vertical="justify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3" borderId="0" xfId="0" applyFill="1"/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top"/>
    </xf>
    <xf numFmtId="0" fontId="15" fillId="0" borderId="0" xfId="0" applyFont="1"/>
    <xf numFmtId="0" fontId="15" fillId="0" borderId="1" xfId="0" applyFont="1" applyFill="1" applyBorder="1" applyAlignment="1">
      <alignment horizontal="center" vertical="center" wrapText="1"/>
    </xf>
    <xf numFmtId="166" fontId="15" fillId="2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/>
    </xf>
    <xf numFmtId="0" fontId="15" fillId="2" borderId="0" xfId="0" applyFont="1" applyFill="1"/>
    <xf numFmtId="0" fontId="15" fillId="3" borderId="0" xfId="0" applyFont="1" applyFill="1"/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166" fontId="15" fillId="0" borderId="1" xfId="0" applyNumberFormat="1" applyFont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/>
    <xf numFmtId="0" fontId="10" fillId="0" borderId="1" xfId="0" applyFont="1" applyFill="1" applyBorder="1" applyAlignment="1">
      <alignment vertical="center" wrapText="1"/>
    </xf>
    <xf numFmtId="166" fontId="10" fillId="2" borderId="1" xfId="0" applyNumberFormat="1" applyFont="1" applyFill="1" applyBorder="1" applyAlignment="1">
      <alignment horizontal="center" vertical="center" wrapText="1"/>
    </xf>
    <xf numFmtId="167" fontId="15" fillId="0" borderId="1" xfId="0" applyNumberFormat="1" applyFont="1" applyBorder="1"/>
    <xf numFmtId="167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10" fillId="4" borderId="1" xfId="0" applyFont="1" applyFill="1" applyBorder="1" applyAlignment="1">
      <alignment horizontal="center" vertical="top"/>
    </xf>
    <xf numFmtId="0" fontId="15" fillId="2" borderId="1" xfId="0" applyFont="1" applyFill="1" applyBorder="1" applyAlignment="1">
      <alignment horizontal="left" vertical="center" wrapText="1"/>
    </xf>
    <xf numFmtId="49" fontId="10" fillId="4" borderId="1" xfId="0" applyNumberFormat="1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66" fontId="15" fillId="2" borderId="1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/>
    <xf numFmtId="0" fontId="18" fillId="2" borderId="1" xfId="0" applyFont="1" applyFill="1" applyBorder="1"/>
    <xf numFmtId="166" fontId="2" fillId="2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166" fontId="2" fillId="2" borderId="1" xfId="0" applyNumberFormat="1" applyFont="1" applyFill="1" applyBorder="1"/>
    <xf numFmtId="0" fontId="2" fillId="2" borderId="1" xfId="0" applyFont="1" applyFill="1" applyBorder="1"/>
    <xf numFmtId="0" fontId="4" fillId="0" borderId="0" xfId="0" applyFont="1" applyBorder="1"/>
    <xf numFmtId="0" fontId="0" fillId="2" borderId="0" xfId="0" applyFill="1" applyBorder="1"/>
    <xf numFmtId="0" fontId="10" fillId="0" borderId="1" xfId="0" applyFont="1" applyBorder="1"/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166" fontId="15" fillId="0" borderId="1" xfId="0" applyNumberFormat="1" applyFont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top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/>
    <xf numFmtId="49" fontId="10" fillId="0" borderId="0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166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left" vertical="justify"/>
    </xf>
    <xf numFmtId="0" fontId="16" fillId="0" borderId="0" xfId="0" applyFont="1" applyFill="1" applyBorder="1" applyAlignment="1">
      <alignment vertical="justify"/>
    </xf>
    <xf numFmtId="167" fontId="15" fillId="0" borderId="0" xfId="0" applyNumberFormat="1" applyFont="1" applyFill="1" applyBorder="1"/>
    <xf numFmtId="0" fontId="15" fillId="0" borderId="0" xfId="0" applyFont="1" applyFill="1" applyBorder="1"/>
    <xf numFmtId="164" fontId="15" fillId="0" borderId="0" xfId="0" applyNumberFormat="1" applyFont="1" applyFill="1" applyBorder="1"/>
    <xf numFmtId="166" fontId="15" fillId="0" borderId="0" xfId="0" applyNumberFormat="1" applyFont="1" applyFill="1" applyBorder="1"/>
    <xf numFmtId="166" fontId="10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 vertical="justify"/>
    </xf>
    <xf numFmtId="0" fontId="12" fillId="0" borderId="0" xfId="0" applyFont="1" applyFill="1" applyBorder="1" applyAlignment="1">
      <alignment vertical="justify"/>
    </xf>
    <xf numFmtId="0" fontId="13" fillId="0" borderId="0" xfId="0" applyFont="1" applyFill="1" applyBorder="1" applyAlignment="1">
      <alignment vertical="justify"/>
    </xf>
    <xf numFmtId="166" fontId="10" fillId="0" borderId="0" xfId="0" applyNumberFormat="1" applyFont="1" applyFill="1" applyBorder="1"/>
    <xf numFmtId="0" fontId="10" fillId="0" borderId="0" xfId="0" applyFont="1" applyFill="1" applyBorder="1"/>
    <xf numFmtId="165" fontId="10" fillId="0" borderId="0" xfId="0" applyNumberFormat="1" applyFont="1" applyFill="1" applyBorder="1"/>
    <xf numFmtId="0" fontId="10" fillId="0" borderId="1" xfId="0" applyFont="1" applyFill="1" applyBorder="1" applyAlignment="1">
      <alignment vertical="center"/>
    </xf>
    <xf numFmtId="49" fontId="11" fillId="4" borderId="15" xfId="0" applyNumberFormat="1" applyFont="1" applyFill="1" applyBorder="1" applyAlignment="1">
      <alignment vertical="center" wrapText="1"/>
    </xf>
    <xf numFmtId="49" fontId="11" fillId="4" borderId="9" xfId="0" applyNumberFormat="1" applyFont="1" applyFill="1" applyBorder="1" applyAlignment="1">
      <alignment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vertical="center" wrapText="1"/>
    </xf>
    <xf numFmtId="0" fontId="10" fillId="0" borderId="1" xfId="0" applyNumberFormat="1" applyFont="1" applyBorder="1" applyAlignment="1">
      <alignment vertical="center" wrapText="1"/>
    </xf>
    <xf numFmtId="166" fontId="10" fillId="0" borderId="1" xfId="0" applyNumberFormat="1" applyFont="1" applyBorder="1"/>
    <xf numFmtId="0" fontId="10" fillId="0" borderId="1" xfId="0" applyFont="1" applyBorder="1" applyAlignment="1">
      <alignment horizontal="center" vertical="center"/>
    </xf>
    <xf numFmtId="167" fontId="10" fillId="0" borderId="1" xfId="0" applyNumberFormat="1" applyFont="1" applyBorder="1"/>
    <xf numFmtId="167" fontId="10" fillId="2" borderId="1" xfId="0" applyNumberFormat="1" applyFont="1" applyFill="1" applyBorder="1"/>
    <xf numFmtId="49" fontId="15" fillId="2" borderId="1" xfId="0" applyNumberFormat="1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168" fontId="15" fillId="0" borderId="1" xfId="0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68" fontId="10" fillId="0" borderId="0" xfId="0" applyNumberFormat="1" applyFont="1" applyAlignment="1">
      <alignment horizontal="center" vertical="center"/>
    </xf>
    <xf numFmtId="166" fontId="10" fillId="2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Border="1"/>
    <xf numFmtId="0" fontId="2" fillId="0" borderId="1" xfId="0" applyFont="1" applyBorder="1"/>
    <xf numFmtId="0" fontId="0" fillId="5" borderId="0" xfId="0" applyFill="1"/>
    <xf numFmtId="0" fontId="20" fillId="0" borderId="1" xfId="0" applyFont="1" applyFill="1" applyBorder="1" applyAlignment="1">
      <alignment vertical="justify"/>
    </xf>
    <xf numFmtId="0" fontId="20" fillId="0" borderId="1" xfId="0" applyFont="1" applyFill="1" applyBorder="1"/>
    <xf numFmtId="49" fontId="10" fillId="4" borderId="9" xfId="0" applyNumberFormat="1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0" fontId="15" fillId="2" borderId="15" xfId="0" applyNumberFormat="1" applyFont="1" applyFill="1" applyBorder="1" applyAlignment="1">
      <alignment horizontal="center" vertical="center" wrapText="1"/>
    </xf>
    <xf numFmtId="166" fontId="15" fillId="2" borderId="15" xfId="0" applyNumberFormat="1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vertical="top"/>
    </xf>
    <xf numFmtId="0" fontId="15" fillId="5" borderId="0" xfId="0" applyFont="1" applyFill="1"/>
    <xf numFmtId="0" fontId="15" fillId="0" borderId="15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/>
    <xf numFmtId="0" fontId="15" fillId="0" borderId="1" xfId="0" applyFont="1" applyBorder="1" applyAlignment="1">
      <alignment wrapText="1"/>
    </xf>
    <xf numFmtId="167" fontId="15" fillId="0" borderId="1" xfId="2" applyNumberFormat="1" applyFont="1" applyFill="1" applyBorder="1" applyAlignment="1">
      <alignment horizontal="center" vertical="center" wrapText="1"/>
    </xf>
    <xf numFmtId="166" fontId="15" fillId="0" borderId="15" xfId="0" applyNumberFormat="1" applyFont="1" applyBorder="1" applyAlignment="1">
      <alignment horizontal="center" vertical="center" wrapText="1"/>
    </xf>
    <xf numFmtId="167" fontId="15" fillId="2" borderId="1" xfId="2" applyNumberFormat="1" applyFont="1" applyFill="1" applyBorder="1" applyAlignment="1">
      <alignment horizontal="center" vertical="center" wrapText="1"/>
    </xf>
    <xf numFmtId="167" fontId="15" fillId="0" borderId="1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/>
    <xf numFmtId="0" fontId="15" fillId="0" borderId="5" xfId="0" applyFont="1" applyFill="1" applyBorder="1" applyAlignment="1"/>
    <xf numFmtId="0" fontId="15" fillId="0" borderId="3" xfId="0" applyFont="1" applyFill="1" applyBorder="1" applyAlignment="1"/>
    <xf numFmtId="0" fontId="5" fillId="0" borderId="1" xfId="0" applyFont="1" applyBorder="1"/>
    <xf numFmtId="0" fontId="18" fillId="0" borderId="1" xfId="0" applyFont="1" applyBorder="1" applyAlignment="1">
      <alignment vertical="justify"/>
    </xf>
    <xf numFmtId="0" fontId="15" fillId="0" borderId="8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justify"/>
    </xf>
    <xf numFmtId="0" fontId="10" fillId="4" borderId="1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horizontal="left"/>
    </xf>
    <xf numFmtId="0" fontId="18" fillId="2" borderId="5" xfId="0" applyFont="1" applyFill="1" applyBorder="1" applyAlignment="1">
      <alignment horizontal="left"/>
    </xf>
    <xf numFmtId="0" fontId="18" fillId="2" borderId="3" xfId="0" applyFont="1" applyFill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5" fillId="4" borderId="4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top"/>
    </xf>
    <xf numFmtId="0" fontId="10" fillId="4" borderId="1" xfId="0" applyFont="1" applyFill="1" applyBorder="1" applyAlignment="1">
      <alignment horizontal="center" vertical="top"/>
    </xf>
    <xf numFmtId="49" fontId="10" fillId="4" borderId="1" xfId="0" applyNumberFormat="1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/>
    </xf>
    <xf numFmtId="49" fontId="15" fillId="4" borderId="4" xfId="0" applyNumberFormat="1" applyFont="1" applyFill="1" applyBorder="1" applyAlignment="1">
      <alignment horizontal="left" vertical="top" wrapText="1"/>
    </xf>
    <xf numFmtId="49" fontId="15" fillId="4" borderId="5" xfId="0" applyNumberFormat="1" applyFont="1" applyFill="1" applyBorder="1" applyAlignment="1">
      <alignment horizontal="left" vertical="top" wrapText="1"/>
    </xf>
    <xf numFmtId="49" fontId="15" fillId="4" borderId="3" xfId="0" applyNumberFormat="1" applyFont="1" applyFill="1" applyBorder="1" applyAlignment="1">
      <alignment horizontal="left" vertical="top" wrapText="1"/>
    </xf>
    <xf numFmtId="49" fontId="15" fillId="4" borderId="4" xfId="0" applyNumberFormat="1" applyFont="1" applyFill="1" applyBorder="1" applyAlignment="1">
      <alignment horizontal="center" vertical="center" wrapText="1"/>
    </xf>
    <xf numFmtId="49" fontId="15" fillId="4" borderId="5" xfId="0" applyNumberFormat="1" applyFont="1" applyFill="1" applyBorder="1" applyAlignment="1">
      <alignment horizontal="center" vertical="center" wrapText="1"/>
    </xf>
    <xf numFmtId="49" fontId="15" fillId="4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top"/>
    </xf>
    <xf numFmtId="0" fontId="10" fillId="0" borderId="5" xfId="0" applyFont="1" applyFill="1" applyBorder="1" applyAlignment="1">
      <alignment horizontal="left" vertical="top"/>
    </xf>
    <xf numFmtId="0" fontId="10" fillId="0" borderId="3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49" fontId="15" fillId="0" borderId="8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/>
    </xf>
    <xf numFmtId="0" fontId="10" fillId="4" borderId="1" xfId="0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justify"/>
    </xf>
    <xf numFmtId="0" fontId="18" fillId="0" borderId="5" xfId="0" applyFont="1" applyBorder="1" applyAlignment="1">
      <alignment horizontal="left" vertical="justify"/>
    </xf>
    <xf numFmtId="0" fontId="18" fillId="0" borderId="3" xfId="0" applyFont="1" applyBorder="1" applyAlignment="1">
      <alignment horizontal="left" vertical="justify"/>
    </xf>
    <xf numFmtId="0" fontId="10" fillId="0" borderId="0" xfId="0" applyFont="1" applyFill="1" applyBorder="1" applyAlignment="1">
      <alignment horizontal="left" vertical="justify"/>
    </xf>
    <xf numFmtId="0" fontId="10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9" fillId="4" borderId="7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justify"/>
    </xf>
    <xf numFmtId="0" fontId="10" fillId="0" borderId="1" xfId="0" applyFont="1" applyBorder="1" applyAlignment="1">
      <alignment horizontal="left" vertical="top"/>
    </xf>
    <xf numFmtId="0" fontId="15" fillId="0" borderId="4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49" fontId="10" fillId="4" borderId="10" xfId="0" applyNumberFormat="1" applyFont="1" applyFill="1" applyBorder="1" applyAlignment="1">
      <alignment horizontal="center" vertical="center" wrapText="1"/>
    </xf>
    <xf numFmtId="49" fontId="10" fillId="4" borderId="0" xfId="0" applyNumberFormat="1" applyFont="1" applyFill="1" applyBorder="1" applyAlignment="1">
      <alignment horizontal="center" vertical="center" wrapText="1"/>
    </xf>
    <xf numFmtId="49" fontId="10" fillId="4" borderId="6" xfId="0" applyNumberFormat="1" applyFont="1" applyFill="1" applyBorder="1" applyAlignment="1">
      <alignment horizontal="center" vertical="center" wrapText="1"/>
    </xf>
    <xf numFmtId="49" fontId="10" fillId="4" borderId="11" xfId="0" applyNumberFormat="1" applyFont="1" applyFill="1" applyBorder="1" applyAlignment="1">
      <alignment horizontal="center" vertical="center" wrapText="1"/>
    </xf>
    <xf numFmtId="49" fontId="10" fillId="4" borderId="12" xfId="0" applyNumberFormat="1" applyFont="1" applyFill="1" applyBorder="1" applyAlignment="1">
      <alignment horizontal="center" vertical="center" wrapText="1"/>
    </xf>
    <xf numFmtId="49" fontId="10" fillId="4" borderId="13" xfId="0" applyNumberFormat="1" applyFont="1" applyFill="1" applyBorder="1" applyAlignment="1">
      <alignment horizontal="center" vertical="center" wrapText="1"/>
    </xf>
    <xf numFmtId="49" fontId="10" fillId="4" borderId="14" xfId="0" applyNumberFormat="1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5" fillId="4" borderId="33" xfId="0" applyFont="1" applyFill="1" applyBorder="1" applyAlignment="1">
      <alignment vertical="center" wrapText="1"/>
    </xf>
    <xf numFmtId="0" fontId="15" fillId="4" borderId="17" xfId="0" applyFont="1" applyFill="1" applyBorder="1" applyAlignment="1">
      <alignment vertical="center" wrapText="1"/>
    </xf>
    <xf numFmtId="0" fontId="15" fillId="4" borderId="34" xfId="0" applyFont="1" applyFill="1" applyBorder="1" applyAlignment="1">
      <alignment vertical="center" wrapText="1"/>
    </xf>
    <xf numFmtId="0" fontId="15" fillId="4" borderId="33" xfId="0" applyFont="1" applyFill="1" applyBorder="1" applyAlignment="1">
      <alignment horizontal="left" vertical="center" wrapText="1"/>
    </xf>
    <xf numFmtId="0" fontId="15" fillId="4" borderId="17" xfId="0" applyFont="1" applyFill="1" applyBorder="1" applyAlignment="1">
      <alignment horizontal="left" vertical="center" wrapText="1"/>
    </xf>
    <xf numFmtId="0" fontId="15" fillId="4" borderId="18" xfId="0" applyFont="1" applyFill="1" applyBorder="1" applyAlignment="1">
      <alignment horizontal="left" vertical="center" wrapText="1"/>
    </xf>
    <xf numFmtId="0" fontId="15" fillId="4" borderId="27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/>
    </xf>
    <xf numFmtId="0" fontId="15" fillId="4" borderId="20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/>
    </xf>
    <xf numFmtId="49" fontId="10" fillId="4" borderId="21" xfId="0" applyNumberFormat="1" applyFont="1" applyFill="1" applyBorder="1" applyAlignment="1">
      <alignment horizontal="center" vertical="center" wrapText="1"/>
    </xf>
    <xf numFmtId="49" fontId="10" fillId="4" borderId="9" xfId="0" applyNumberFormat="1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49" fontId="10" fillId="4" borderId="22" xfId="0" applyNumberFormat="1" applyFont="1" applyFill="1" applyBorder="1" applyAlignment="1">
      <alignment horizontal="center" vertical="center" wrapText="1"/>
    </xf>
    <xf numFmtId="49" fontId="10" fillId="4" borderId="19" xfId="0" applyNumberFormat="1" applyFont="1" applyFill="1" applyBorder="1" applyAlignment="1">
      <alignment horizontal="center" vertical="center" wrapText="1"/>
    </xf>
    <xf numFmtId="49" fontId="10" fillId="4" borderId="23" xfId="0" applyNumberFormat="1" applyFont="1" applyFill="1" applyBorder="1" applyAlignment="1">
      <alignment horizontal="center" vertical="center" wrapText="1"/>
    </xf>
    <xf numFmtId="49" fontId="10" fillId="4" borderId="24" xfId="0" applyNumberFormat="1" applyFont="1" applyFill="1" applyBorder="1" applyAlignment="1">
      <alignment horizontal="center" vertical="center" wrapText="1"/>
    </xf>
    <xf numFmtId="49" fontId="10" fillId="4" borderId="32" xfId="0" applyNumberFormat="1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left" vertical="center" wrapText="1"/>
    </xf>
    <xf numFmtId="0" fontId="15" fillId="4" borderId="30" xfId="0" applyFont="1" applyFill="1" applyBorder="1" applyAlignment="1">
      <alignment horizontal="left" vertical="center" wrapText="1"/>
    </xf>
    <xf numFmtId="0" fontId="15" fillId="4" borderId="3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3">
    <cellStyle name="Moneda" xfId="2" builtinId="4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baseline="0"/>
              <a:t>Programas de Manejo</a:t>
            </a:r>
            <a:endParaRPr lang="es-G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'RESUMEN PRESUPUESTO 2020'!$E$21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A3F3-4740-A2FF-6A5058860F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A3F3-4740-A2FF-6A5058860F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A3F3-4740-A2FF-6A5058860F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A3F3-4740-A2FF-6A5058860F3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'RESUMEN PRESUPUESTO 2020'!$D$22:$D$25</c:f>
              <c:strCache>
                <c:ptCount val="4"/>
                <c:pt idx="0">
                  <c:v>Protección y Control</c:v>
                </c:pt>
                <c:pt idx="1">
                  <c:v>Asistencia Tecnica, Orientacion y Participacion Comunitaria</c:v>
                </c:pt>
                <c:pt idx="2">
                  <c:v>Uso Publico</c:v>
                </c:pt>
                <c:pt idx="3">
                  <c:v>Manejo de Recursos</c:v>
                </c:pt>
              </c:strCache>
            </c:strRef>
          </c:cat>
          <c:val>
            <c:numRef>
              <c:f>'RESUMEN PRESUPUESTO 2020'!$E$22:$E$25</c:f>
              <c:numCache>
                <c:formatCode>"Q"#,##0.00</c:formatCode>
                <c:ptCount val="4"/>
                <c:pt idx="0">
                  <c:v>13250</c:v>
                </c:pt>
                <c:pt idx="1">
                  <c:v>8725</c:v>
                </c:pt>
                <c:pt idx="2">
                  <c:v>8800</c:v>
                </c:pt>
                <c:pt idx="3">
                  <c:v>11050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31-413F-97DC-5C76CFC521F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10</xdr:row>
      <xdr:rowOff>104774</xdr:rowOff>
    </xdr:from>
    <xdr:to>
      <xdr:col>14</xdr:col>
      <xdr:colOff>508000</xdr:colOff>
      <xdr:row>26</xdr:row>
      <xdr:rowOff>96308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CS38"/>
  <sheetViews>
    <sheetView topLeftCell="A10" zoomScale="55" zoomScaleNormal="55" workbookViewId="0">
      <selection sqref="A1:AA14"/>
    </sheetView>
  </sheetViews>
  <sheetFormatPr baseColWidth="10" defaultRowHeight="12.75" x14ac:dyDescent="0.2"/>
  <cols>
    <col min="1" max="1" width="6.7109375" customWidth="1"/>
    <col min="2" max="2" width="24.28515625" customWidth="1"/>
    <col min="3" max="3" width="17.42578125" customWidth="1"/>
    <col min="4" max="4" width="19.28515625" customWidth="1"/>
    <col min="5" max="7" width="2.28515625" bestFit="1" customWidth="1"/>
    <col min="8" max="8" width="2.7109375" bestFit="1" customWidth="1"/>
    <col min="9" max="10" width="2.28515625" bestFit="1" customWidth="1"/>
    <col min="11" max="11" width="2" customWidth="1"/>
    <col min="12" max="12" width="2.28515625" bestFit="1" customWidth="1"/>
    <col min="13" max="13" width="2.42578125" bestFit="1" customWidth="1"/>
    <col min="14" max="16" width="2.28515625" bestFit="1" customWidth="1"/>
    <col min="17" max="17" width="19" customWidth="1"/>
    <col min="18" max="18" width="19.7109375" customWidth="1"/>
    <col min="19" max="19" width="16.5703125" customWidth="1"/>
    <col min="20" max="20" width="15.140625" customWidth="1"/>
    <col min="21" max="21" width="14.5703125" customWidth="1"/>
    <col min="22" max="22" width="16" customWidth="1"/>
    <col min="23" max="23" width="11.28515625" customWidth="1"/>
    <col min="24" max="24" width="16.28515625" customWidth="1"/>
    <col min="25" max="25" width="12.7109375" customWidth="1"/>
    <col min="26" max="26" width="11.28515625" customWidth="1"/>
    <col min="27" max="27" width="17.42578125" customWidth="1"/>
    <col min="29" max="29" width="20.140625" bestFit="1" customWidth="1"/>
  </cols>
  <sheetData>
    <row r="1" spans="1:97" s="2" customFormat="1" ht="15.75" x14ac:dyDescent="0.25">
      <c r="A1" s="170" t="s">
        <v>15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</row>
    <row r="2" spans="1:97" s="2" customFormat="1" ht="15.75" x14ac:dyDescent="0.25">
      <c r="A2" s="170" t="s">
        <v>79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</row>
    <row r="3" spans="1:97" s="2" customFormat="1" ht="15.75" customHeight="1" x14ac:dyDescent="0.25">
      <c r="A3" s="170" t="s">
        <v>43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</row>
    <row r="4" spans="1:97" ht="16.5" customHeight="1" x14ac:dyDescent="0.25">
      <c r="A4" s="174" t="s">
        <v>75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</row>
    <row r="5" spans="1:97" ht="16.5" customHeight="1" x14ac:dyDescent="0.25">
      <c r="A5" s="174" t="s">
        <v>76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C5" s="27"/>
      <c r="AD5" s="25"/>
    </row>
    <row r="6" spans="1:97" ht="17.25" customHeight="1" x14ac:dyDescent="0.25">
      <c r="A6" s="174" t="s">
        <v>77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28"/>
      <c r="AC6" s="23"/>
      <c r="AD6" s="23"/>
    </row>
    <row r="7" spans="1:97" s="3" customFormat="1" ht="70.5" customHeight="1" x14ac:dyDescent="0.2">
      <c r="A7" s="173" t="s">
        <v>14</v>
      </c>
      <c r="B7" s="120" t="s">
        <v>80</v>
      </c>
      <c r="C7" s="120" t="s">
        <v>21</v>
      </c>
      <c r="D7" s="139" t="s">
        <v>0</v>
      </c>
      <c r="E7" s="172" t="s">
        <v>16</v>
      </c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 t="s">
        <v>10</v>
      </c>
      <c r="R7" s="172" t="s">
        <v>11</v>
      </c>
      <c r="S7" s="171" t="s">
        <v>12</v>
      </c>
      <c r="T7" s="171"/>
      <c r="U7" s="171"/>
      <c r="V7" s="171"/>
      <c r="W7" s="171"/>
      <c r="X7" s="171"/>
      <c r="Y7" s="171"/>
      <c r="Z7" s="171"/>
      <c r="AA7" s="171"/>
      <c r="AC7" s="23"/>
      <c r="AD7" s="23"/>
    </row>
    <row r="8" spans="1:97" s="4" customFormat="1" ht="42.75" customHeight="1" x14ac:dyDescent="0.2">
      <c r="A8" s="173"/>
      <c r="B8" s="175" t="s">
        <v>81</v>
      </c>
      <c r="C8" s="176"/>
      <c r="D8" s="177"/>
      <c r="E8" s="48" t="s">
        <v>1</v>
      </c>
      <c r="F8" s="48" t="s">
        <v>2</v>
      </c>
      <c r="G8" s="48" t="s">
        <v>3</v>
      </c>
      <c r="H8" s="48" t="s">
        <v>4</v>
      </c>
      <c r="I8" s="48" t="s">
        <v>3</v>
      </c>
      <c r="J8" s="48" t="s">
        <v>5</v>
      </c>
      <c r="K8" s="48" t="s">
        <v>5</v>
      </c>
      <c r="L8" s="48" t="s">
        <v>4</v>
      </c>
      <c r="M8" s="48" t="s">
        <v>6</v>
      </c>
      <c r="N8" s="48" t="s">
        <v>7</v>
      </c>
      <c r="O8" s="48" t="s">
        <v>8</v>
      </c>
      <c r="P8" s="48" t="s">
        <v>9</v>
      </c>
      <c r="Q8" s="172"/>
      <c r="R8" s="172"/>
      <c r="S8" s="49" t="s">
        <v>50</v>
      </c>
      <c r="T8" s="46" t="s">
        <v>17</v>
      </c>
      <c r="U8" s="49" t="s">
        <v>50</v>
      </c>
      <c r="V8" s="46" t="s">
        <v>17</v>
      </c>
      <c r="W8" s="49" t="s">
        <v>50</v>
      </c>
      <c r="X8" s="46" t="s">
        <v>17</v>
      </c>
      <c r="Y8" s="49" t="s">
        <v>50</v>
      </c>
      <c r="Z8" s="46" t="s">
        <v>17</v>
      </c>
      <c r="AA8" s="46" t="s">
        <v>13</v>
      </c>
      <c r="AC8" s="23"/>
      <c r="AD8" s="23"/>
    </row>
    <row r="9" spans="1:97" s="4" customFormat="1" ht="138" customHeight="1" x14ac:dyDescent="0.2">
      <c r="A9" s="137">
        <v>1</v>
      </c>
      <c r="B9" s="122" t="s">
        <v>82</v>
      </c>
      <c r="C9" s="50" t="s">
        <v>44</v>
      </c>
      <c r="D9" s="51" t="s">
        <v>83</v>
      </c>
      <c r="E9" s="114" t="s">
        <v>27</v>
      </c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7" t="s">
        <v>58</v>
      </c>
      <c r="R9" s="39" t="s">
        <v>113</v>
      </c>
      <c r="S9" s="51" t="s">
        <v>51</v>
      </c>
      <c r="T9" s="31">
        <v>100</v>
      </c>
      <c r="U9" s="52" t="s">
        <v>32</v>
      </c>
      <c r="V9" s="31">
        <v>0</v>
      </c>
      <c r="W9" s="31" t="s">
        <v>23</v>
      </c>
      <c r="X9" s="31">
        <v>200</v>
      </c>
      <c r="Y9" s="52" t="s">
        <v>52</v>
      </c>
      <c r="Z9" s="31">
        <v>0</v>
      </c>
      <c r="AA9" s="53">
        <f>Z9+X9+V9+T9</f>
        <v>300</v>
      </c>
      <c r="AC9" s="19"/>
      <c r="AD9" s="24"/>
    </row>
    <row r="10" spans="1:97" s="4" customFormat="1" ht="129.75" customHeight="1" x14ac:dyDescent="0.25">
      <c r="A10" s="54">
        <v>2</v>
      </c>
      <c r="B10" s="37" t="s">
        <v>100</v>
      </c>
      <c r="C10" s="50" t="s">
        <v>47</v>
      </c>
      <c r="D10" s="35" t="s">
        <v>28</v>
      </c>
      <c r="E10" s="55" t="s">
        <v>27</v>
      </c>
      <c r="F10" s="55" t="s">
        <v>27</v>
      </c>
      <c r="G10" s="55" t="s">
        <v>27</v>
      </c>
      <c r="H10" s="55"/>
      <c r="I10" s="56"/>
      <c r="J10" s="56"/>
      <c r="K10" s="56"/>
      <c r="L10" s="56"/>
      <c r="M10" s="56"/>
      <c r="N10" s="55"/>
      <c r="O10" s="55"/>
      <c r="P10" s="55"/>
      <c r="Q10" s="35" t="s">
        <v>59</v>
      </c>
      <c r="R10" s="35" t="s">
        <v>53</v>
      </c>
      <c r="S10" s="51" t="s">
        <v>51</v>
      </c>
      <c r="T10" s="31">
        <v>450</v>
      </c>
      <c r="U10" s="52" t="s">
        <v>32</v>
      </c>
      <c r="V10" s="31">
        <v>4400</v>
      </c>
      <c r="W10" s="31" t="s">
        <v>23</v>
      </c>
      <c r="X10" s="121">
        <v>1200</v>
      </c>
      <c r="Y10" s="52" t="s">
        <v>84</v>
      </c>
      <c r="Z10" s="31">
        <v>0</v>
      </c>
      <c r="AA10" s="53">
        <f>Z10+X10+V10+T10</f>
        <v>6050</v>
      </c>
      <c r="AC10" s="19"/>
      <c r="AD10" s="19"/>
    </row>
    <row r="11" spans="1:97" s="4" customFormat="1" ht="62.25" customHeight="1" x14ac:dyDescent="0.25">
      <c r="A11" s="54"/>
      <c r="B11" s="167" t="s">
        <v>99</v>
      </c>
      <c r="C11" s="168"/>
      <c r="D11" s="169"/>
      <c r="E11" s="55"/>
      <c r="F11" s="55"/>
      <c r="G11" s="55"/>
      <c r="H11" s="55"/>
      <c r="I11" s="56"/>
      <c r="J11" s="56"/>
      <c r="K11" s="56"/>
      <c r="L11" s="56"/>
      <c r="M11" s="56"/>
      <c r="N11" s="55"/>
      <c r="O11" s="55"/>
      <c r="P11" s="55"/>
      <c r="Q11" s="35"/>
      <c r="R11" s="35"/>
      <c r="S11" s="51"/>
      <c r="T11" s="42">
        <f>T10+T9</f>
        <v>550</v>
      </c>
      <c r="U11" s="123"/>
      <c r="V11" s="42">
        <f>V10+V9</f>
        <v>4400</v>
      </c>
      <c r="W11" s="42"/>
      <c r="X11" s="124">
        <f>X10+X9</f>
        <v>1400</v>
      </c>
      <c r="Y11" s="123"/>
      <c r="Z11" s="42">
        <f>Z10+Z9</f>
        <v>0</v>
      </c>
      <c r="AA11" s="125">
        <f>AA10+AA9</f>
        <v>6350</v>
      </c>
      <c r="AC11" s="19"/>
      <c r="AD11" s="19"/>
    </row>
    <row r="12" spans="1:97" ht="132" customHeight="1" x14ac:dyDescent="0.2">
      <c r="A12" s="54">
        <v>3</v>
      </c>
      <c r="B12" s="37" t="s">
        <v>85</v>
      </c>
      <c r="C12" s="50" t="s">
        <v>47</v>
      </c>
      <c r="D12" s="35" t="s">
        <v>55</v>
      </c>
      <c r="E12" s="55" t="s">
        <v>27</v>
      </c>
      <c r="F12" s="55" t="s">
        <v>27</v>
      </c>
      <c r="G12" s="55" t="s">
        <v>27</v>
      </c>
      <c r="H12" s="55" t="s">
        <v>27</v>
      </c>
      <c r="I12" s="55" t="s">
        <v>27</v>
      </c>
      <c r="J12" s="55" t="s">
        <v>27</v>
      </c>
      <c r="K12" s="55" t="s">
        <v>27</v>
      </c>
      <c r="L12" s="55" t="s">
        <v>27</v>
      </c>
      <c r="M12" s="55" t="s">
        <v>27</v>
      </c>
      <c r="N12" s="55" t="s">
        <v>27</v>
      </c>
      <c r="O12" s="55" t="s">
        <v>27</v>
      </c>
      <c r="P12" s="55" t="s">
        <v>27</v>
      </c>
      <c r="Q12" s="35" t="s">
        <v>60</v>
      </c>
      <c r="R12" s="35" t="s">
        <v>46</v>
      </c>
      <c r="S12" s="51" t="s">
        <v>51</v>
      </c>
      <c r="T12" s="31">
        <v>2400</v>
      </c>
      <c r="U12" s="55" t="s">
        <v>32</v>
      </c>
      <c r="V12" s="31">
        <v>1800</v>
      </c>
      <c r="W12" s="31" t="s">
        <v>23</v>
      </c>
      <c r="X12" s="31">
        <v>2700</v>
      </c>
      <c r="Y12" s="52" t="s">
        <v>52</v>
      </c>
      <c r="Z12" s="31">
        <v>0</v>
      </c>
      <c r="AA12" s="53">
        <f>Z12+X12+V12+T12</f>
        <v>6900</v>
      </c>
      <c r="AC12" s="19"/>
      <c r="AD12" s="19"/>
    </row>
    <row r="13" spans="1:97" s="20" customFormat="1" ht="15.75" x14ac:dyDescent="0.25">
      <c r="A13" s="57"/>
      <c r="B13" s="161" t="s">
        <v>117</v>
      </c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3"/>
      <c r="S13" s="57"/>
      <c r="T13" s="68">
        <f>T12</f>
        <v>2400</v>
      </c>
      <c r="U13" s="69"/>
      <c r="V13" s="68">
        <f>V12</f>
        <v>1800</v>
      </c>
      <c r="W13" s="69"/>
      <c r="X13" s="68">
        <f>X12</f>
        <v>2700</v>
      </c>
      <c r="Y13" s="69"/>
      <c r="Z13" s="68">
        <f>Z12</f>
        <v>0</v>
      </c>
      <c r="AA13" s="58">
        <f>AA12</f>
        <v>6900</v>
      </c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</row>
    <row r="14" spans="1:97" s="20" customFormat="1" ht="15.75" x14ac:dyDescent="0.25">
      <c r="A14" s="9"/>
      <c r="B14" s="164" t="s">
        <v>118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6"/>
      <c r="S14" s="154"/>
      <c r="T14" s="126">
        <f>T12+T11</f>
        <v>2950</v>
      </c>
      <c r="U14" s="127"/>
      <c r="V14" s="126">
        <f>V13+V11</f>
        <v>6200</v>
      </c>
      <c r="W14" s="127"/>
      <c r="X14" s="126">
        <f>X13+X11</f>
        <v>4100</v>
      </c>
      <c r="Y14" s="127"/>
      <c r="Z14" s="126">
        <f>Z13+Z11</f>
        <v>0</v>
      </c>
      <c r="AA14" s="126">
        <f>AA13+AA11</f>
        <v>13250</v>
      </c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</row>
    <row r="15" spans="1:97" x14ac:dyDescent="0.2">
      <c r="A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97" ht="18.75" customHeight="1" x14ac:dyDescent="0.2">
      <c r="A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21"/>
    </row>
    <row r="17" spans="1:28" x14ac:dyDescent="0.2">
      <c r="A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21"/>
    </row>
    <row r="18" spans="1:28" x14ac:dyDescent="0.2">
      <c r="A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8" x14ac:dyDescent="0.2">
      <c r="A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28" x14ac:dyDescent="0.2">
      <c r="A20" s="14"/>
      <c r="D20" s="12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2"/>
      <c r="R20" s="12"/>
      <c r="S20" s="11"/>
      <c r="T20" s="11"/>
      <c r="U20" s="11"/>
      <c r="V20" s="11"/>
      <c r="W20" s="11"/>
      <c r="X20" s="11"/>
      <c r="Y20" s="11"/>
      <c r="Z20" s="11"/>
      <c r="AA20" s="11"/>
    </row>
    <row r="21" spans="1:28" x14ac:dyDescent="0.2">
      <c r="A21" s="1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:28" x14ac:dyDescent="0.2">
      <c r="A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</row>
    <row r="23" spans="1:28" x14ac:dyDescent="0.2">
      <c r="A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1:28" s="4" customFormat="1" x14ac:dyDescent="0.2">
      <c r="A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8" s="5" customFormat="1" x14ac:dyDescent="0.2"/>
    <row r="26" spans="1:28" s="5" customFormat="1" x14ac:dyDescent="0.2"/>
    <row r="27" spans="1:28" s="5" customFormat="1" x14ac:dyDescent="0.2"/>
    <row r="28" spans="1:28" s="5" customFormat="1" x14ac:dyDescent="0.2"/>
    <row r="29" spans="1:28" s="5" customFormat="1" x14ac:dyDescent="0.2"/>
    <row r="30" spans="1:28" s="5" customFormat="1" x14ac:dyDescent="0.2"/>
    <row r="31" spans="1:28" s="5" customFormat="1" x14ac:dyDescent="0.2"/>
    <row r="32" spans="1:28" s="5" customFormat="1" x14ac:dyDescent="0.2"/>
    <row r="33" spans="1:27" s="5" customFormat="1" x14ac:dyDescent="0.2">
      <c r="B33"/>
      <c r="C33"/>
    </row>
    <row r="34" spans="1:27" s="5" customFormat="1" x14ac:dyDescent="0.2">
      <c r="B34"/>
      <c r="C34"/>
    </row>
    <row r="35" spans="1:27" s="5" customForma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s="5" customForma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s="5" customForma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s="5" customForma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</sheetData>
  <mergeCells count="15">
    <mergeCell ref="B13:R13"/>
    <mergeCell ref="B14:R14"/>
    <mergeCell ref="B11:D11"/>
    <mergeCell ref="A1:AA1"/>
    <mergeCell ref="A2:AA2"/>
    <mergeCell ref="A3:AA3"/>
    <mergeCell ref="S7:AA7"/>
    <mergeCell ref="Q7:Q8"/>
    <mergeCell ref="E7:P7"/>
    <mergeCell ref="R7:R8"/>
    <mergeCell ref="A7:A8"/>
    <mergeCell ref="A4:AA4"/>
    <mergeCell ref="A5:AA5"/>
    <mergeCell ref="A6:AA6"/>
    <mergeCell ref="B8:D8"/>
  </mergeCells>
  <phoneticPr fontId="0" type="noConversion"/>
  <printOptions horizontalCentered="1" verticalCentered="1"/>
  <pageMargins left="0" right="0" top="0.39370078740157483" bottom="0.39370078740157483" header="0" footer="0"/>
  <pageSetup paperSize="9" scale="8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E23"/>
  <sheetViews>
    <sheetView zoomScale="55" zoomScaleNormal="55" workbookViewId="0">
      <selection sqref="A1:AA12"/>
    </sheetView>
  </sheetViews>
  <sheetFormatPr baseColWidth="10" defaultRowHeight="12.75" x14ac:dyDescent="0.2"/>
  <cols>
    <col min="1" max="1" width="5.140625" style="8" customWidth="1"/>
    <col min="2" max="2" width="18.7109375" style="6" customWidth="1"/>
    <col min="3" max="3" width="16.42578125" style="7" customWidth="1"/>
    <col min="4" max="4" width="17.28515625" style="7" customWidth="1"/>
    <col min="5" max="6" width="2.140625" style="7" customWidth="1"/>
    <col min="7" max="7" width="2.85546875" style="7" customWidth="1"/>
    <col min="8" max="8" width="2.140625" style="7" customWidth="1"/>
    <col min="9" max="9" width="3" style="7" customWidth="1"/>
    <col min="10" max="13" width="2.140625" style="7" customWidth="1"/>
    <col min="14" max="14" width="3" style="7" customWidth="1"/>
    <col min="15" max="16" width="2.140625" style="7" customWidth="1"/>
    <col min="17" max="17" width="19.7109375" style="8" customWidth="1"/>
    <col min="18" max="18" width="20.42578125" style="18" customWidth="1"/>
    <col min="19" max="19" width="17.28515625" style="8" bestFit="1" customWidth="1"/>
    <col min="20" max="20" width="16" style="8" customWidth="1"/>
    <col min="21" max="21" width="15.28515625" style="8" customWidth="1"/>
    <col min="22" max="22" width="13" style="8" bestFit="1" customWidth="1"/>
    <col min="23" max="23" width="11.7109375" style="8" customWidth="1"/>
    <col min="24" max="24" width="15" style="8" customWidth="1"/>
    <col min="25" max="25" width="17.5703125" style="8" customWidth="1"/>
    <col min="26" max="26" width="12" style="8" customWidth="1"/>
    <col min="27" max="27" width="15.85546875" style="8" customWidth="1"/>
  </cols>
  <sheetData>
    <row r="1" spans="1:31" s="2" customFormat="1" ht="15.75" x14ac:dyDescent="0.25">
      <c r="A1" s="170" t="s">
        <v>15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28"/>
      <c r="AC1" s="28"/>
      <c r="AD1" s="28"/>
      <c r="AE1" s="28"/>
    </row>
    <row r="2" spans="1:31" s="2" customFormat="1" ht="15.75" x14ac:dyDescent="0.25">
      <c r="A2" s="170" t="s">
        <v>79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28"/>
      <c r="AC2" s="28"/>
      <c r="AD2" s="28"/>
      <c r="AE2" s="28"/>
    </row>
    <row r="3" spans="1:31" s="2" customFormat="1" ht="15.75" customHeight="1" x14ac:dyDescent="0.25">
      <c r="A3" s="170" t="s">
        <v>43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28"/>
      <c r="AC3" s="28"/>
      <c r="AD3" s="28"/>
      <c r="AE3" s="28"/>
    </row>
    <row r="4" spans="1:31" ht="18.75" customHeight="1" x14ac:dyDescent="0.25">
      <c r="A4" s="181" t="s">
        <v>72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3"/>
      <c r="AB4" s="143"/>
      <c r="AC4" s="29"/>
      <c r="AD4" s="29"/>
      <c r="AE4" s="29"/>
    </row>
    <row r="5" spans="1:31" ht="18" customHeight="1" x14ac:dyDescent="0.25">
      <c r="A5" s="181" t="s">
        <v>73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3"/>
      <c r="AB5" s="29"/>
      <c r="AC5" s="29"/>
      <c r="AD5" s="29"/>
      <c r="AE5" s="29"/>
    </row>
    <row r="6" spans="1:31" ht="18" customHeight="1" x14ac:dyDescent="0.25">
      <c r="A6" s="181" t="s">
        <v>74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3"/>
      <c r="AB6" s="29"/>
      <c r="AC6" s="29"/>
      <c r="AD6" s="29"/>
      <c r="AE6" s="29"/>
    </row>
    <row r="7" spans="1:31" ht="75" customHeight="1" x14ac:dyDescent="0.25">
      <c r="A7" s="191" t="s">
        <v>14</v>
      </c>
      <c r="B7" s="119" t="s">
        <v>80</v>
      </c>
      <c r="C7" s="119" t="s">
        <v>21</v>
      </c>
      <c r="D7" s="118" t="s">
        <v>0</v>
      </c>
      <c r="E7" s="172" t="s">
        <v>16</v>
      </c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92" t="s">
        <v>10</v>
      </c>
      <c r="R7" s="192" t="s">
        <v>11</v>
      </c>
      <c r="S7" s="171" t="s">
        <v>12</v>
      </c>
      <c r="T7" s="171"/>
      <c r="U7" s="171"/>
      <c r="V7" s="171"/>
      <c r="W7" s="171"/>
      <c r="X7" s="171"/>
      <c r="Y7" s="171"/>
      <c r="Z7" s="171"/>
      <c r="AA7" s="171"/>
      <c r="AB7" s="29"/>
      <c r="AC7" s="29"/>
      <c r="AD7" s="29"/>
      <c r="AE7" s="29"/>
    </row>
    <row r="8" spans="1:31" ht="75" customHeight="1" x14ac:dyDescent="0.25">
      <c r="A8" s="191"/>
      <c r="B8" s="178" t="s">
        <v>96</v>
      </c>
      <c r="C8" s="179"/>
      <c r="D8" s="180"/>
      <c r="E8" s="48" t="s">
        <v>1</v>
      </c>
      <c r="F8" s="48" t="s">
        <v>2</v>
      </c>
      <c r="G8" s="48" t="s">
        <v>3</v>
      </c>
      <c r="H8" s="48" t="s">
        <v>4</v>
      </c>
      <c r="I8" s="48" t="s">
        <v>3</v>
      </c>
      <c r="J8" s="48" t="s">
        <v>5</v>
      </c>
      <c r="K8" s="48" t="s">
        <v>5</v>
      </c>
      <c r="L8" s="48" t="s">
        <v>4</v>
      </c>
      <c r="M8" s="48" t="s">
        <v>6</v>
      </c>
      <c r="N8" s="48" t="s">
        <v>7</v>
      </c>
      <c r="O8" s="48" t="s">
        <v>8</v>
      </c>
      <c r="P8" s="48" t="s">
        <v>9</v>
      </c>
      <c r="Q8" s="192"/>
      <c r="R8" s="192"/>
      <c r="S8" s="77" t="s">
        <v>22</v>
      </c>
      <c r="T8" s="77" t="s">
        <v>17</v>
      </c>
      <c r="U8" s="77" t="s">
        <v>22</v>
      </c>
      <c r="V8" s="77" t="s">
        <v>17</v>
      </c>
      <c r="W8" s="77" t="s">
        <v>22</v>
      </c>
      <c r="X8" s="77" t="s">
        <v>17</v>
      </c>
      <c r="Y8" s="77" t="s">
        <v>22</v>
      </c>
      <c r="Z8" s="77" t="s">
        <v>17</v>
      </c>
      <c r="AA8" s="77" t="s">
        <v>13</v>
      </c>
      <c r="AB8" s="29"/>
      <c r="AC8" s="29"/>
      <c r="AD8" s="29"/>
      <c r="AE8" s="29"/>
    </row>
    <row r="9" spans="1:31" ht="78.75" customHeight="1" x14ac:dyDescent="0.25">
      <c r="A9" s="189">
        <v>1</v>
      </c>
      <c r="B9" s="187" t="s">
        <v>98</v>
      </c>
      <c r="C9" s="185" t="s">
        <v>30</v>
      </c>
      <c r="D9" s="37" t="s">
        <v>97</v>
      </c>
      <c r="E9" s="63" t="s">
        <v>27</v>
      </c>
      <c r="F9" s="64" t="s">
        <v>27</v>
      </c>
      <c r="G9" s="64" t="s">
        <v>27</v>
      </c>
      <c r="H9" s="65" t="s">
        <v>27</v>
      </c>
      <c r="I9" s="64" t="s">
        <v>27</v>
      </c>
      <c r="J9" s="64"/>
      <c r="K9" s="64"/>
      <c r="L9" s="64"/>
      <c r="M9" s="64"/>
      <c r="N9" s="64"/>
      <c r="O9" s="64"/>
      <c r="P9" s="64"/>
      <c r="Q9" s="62" t="s">
        <v>63</v>
      </c>
      <c r="R9" s="37" t="s">
        <v>114</v>
      </c>
      <c r="S9" s="37" t="s">
        <v>44</v>
      </c>
      <c r="T9" s="38">
        <v>3000</v>
      </c>
      <c r="U9" s="37" t="s">
        <v>32</v>
      </c>
      <c r="V9" s="38">
        <v>0</v>
      </c>
      <c r="W9" s="37" t="s">
        <v>23</v>
      </c>
      <c r="X9" s="31">
        <v>400</v>
      </c>
      <c r="Y9" s="37" t="s">
        <v>57</v>
      </c>
      <c r="Z9" s="31">
        <v>0</v>
      </c>
      <c r="AA9" s="31">
        <f>T9+V9+X9+Z9</f>
        <v>3400</v>
      </c>
      <c r="AB9" s="29"/>
      <c r="AC9" s="29"/>
      <c r="AD9" s="29"/>
      <c r="AE9" s="29"/>
    </row>
    <row r="10" spans="1:31" ht="123" customHeight="1" x14ac:dyDescent="0.25">
      <c r="A10" s="189"/>
      <c r="B10" s="188"/>
      <c r="C10" s="186"/>
      <c r="D10" s="37" t="s">
        <v>61</v>
      </c>
      <c r="E10" s="76" t="s">
        <v>27</v>
      </c>
      <c r="F10" s="76" t="s">
        <v>27</v>
      </c>
      <c r="G10" s="76" t="s">
        <v>27</v>
      </c>
      <c r="H10" s="76" t="s">
        <v>27</v>
      </c>
      <c r="I10" s="76" t="s">
        <v>27</v>
      </c>
      <c r="J10" s="76" t="s">
        <v>27</v>
      </c>
      <c r="K10" s="76" t="s">
        <v>27</v>
      </c>
      <c r="L10" s="76" t="s">
        <v>27</v>
      </c>
      <c r="M10" s="76" t="s">
        <v>27</v>
      </c>
      <c r="N10" s="76" t="s">
        <v>27</v>
      </c>
      <c r="O10" s="76" t="s">
        <v>27</v>
      </c>
      <c r="P10" s="76" t="s">
        <v>27</v>
      </c>
      <c r="Q10" s="62" t="s">
        <v>63</v>
      </c>
      <c r="R10" s="37" t="s">
        <v>116</v>
      </c>
      <c r="S10" s="37" t="s">
        <v>44</v>
      </c>
      <c r="T10" s="38">
        <v>600</v>
      </c>
      <c r="U10" s="74" t="s">
        <v>32</v>
      </c>
      <c r="V10" s="38">
        <v>0</v>
      </c>
      <c r="W10" s="74" t="s">
        <v>23</v>
      </c>
      <c r="X10" s="31">
        <v>0</v>
      </c>
      <c r="Y10" s="37" t="s">
        <v>57</v>
      </c>
      <c r="Z10" s="31">
        <v>0</v>
      </c>
      <c r="AA10" s="75">
        <f>T10+V10+X10+Z10</f>
        <v>600</v>
      </c>
      <c r="AB10" s="29"/>
      <c r="AC10" s="29"/>
      <c r="AD10" s="29"/>
      <c r="AE10" s="29"/>
    </row>
    <row r="11" spans="1:31" ht="109.5" customHeight="1" x14ac:dyDescent="0.25">
      <c r="A11" s="117">
        <v>2</v>
      </c>
      <c r="B11" s="37" t="s">
        <v>102</v>
      </c>
      <c r="C11" s="37" t="s">
        <v>47</v>
      </c>
      <c r="D11" s="37" t="s">
        <v>101</v>
      </c>
      <c r="E11" s="66"/>
      <c r="F11" s="66"/>
      <c r="G11" s="66"/>
      <c r="H11" s="66"/>
      <c r="I11" s="66"/>
      <c r="J11" s="66"/>
      <c r="K11" s="66"/>
      <c r="L11" s="67" t="s">
        <v>27</v>
      </c>
      <c r="M11" s="67" t="s">
        <v>27</v>
      </c>
      <c r="N11" s="67" t="s">
        <v>27</v>
      </c>
      <c r="O11" s="66"/>
      <c r="P11" s="66"/>
      <c r="Q11" s="62" t="s">
        <v>63</v>
      </c>
      <c r="R11" s="37" t="s">
        <v>115</v>
      </c>
      <c r="S11" s="37" t="s">
        <v>44</v>
      </c>
      <c r="T11" s="38">
        <v>4000</v>
      </c>
      <c r="U11" s="78" t="s">
        <v>32</v>
      </c>
      <c r="V11" s="38">
        <v>0</v>
      </c>
      <c r="W11" s="78" t="s">
        <v>54</v>
      </c>
      <c r="X11" s="31">
        <v>800</v>
      </c>
      <c r="Y11" s="79" t="s">
        <v>57</v>
      </c>
      <c r="Z11" s="31">
        <v>0</v>
      </c>
      <c r="AA11" s="31">
        <f>T11+V11+X11+Z11</f>
        <v>4800</v>
      </c>
      <c r="AB11" s="29"/>
      <c r="AC11" s="29"/>
      <c r="AD11" s="29"/>
      <c r="AE11" s="29"/>
    </row>
    <row r="12" spans="1:31" ht="15.75" x14ac:dyDescent="0.25">
      <c r="B12" s="193" t="s">
        <v>118</v>
      </c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5"/>
      <c r="S12" s="155"/>
      <c r="T12" s="126">
        <f>SUM(T9:T11)</f>
        <v>7600</v>
      </c>
      <c r="U12" s="127"/>
      <c r="V12" s="126">
        <f>SUM(V9:V11)</f>
        <v>0</v>
      </c>
      <c r="W12" s="127"/>
      <c r="X12" s="126">
        <f>SUM(X9:X11)</f>
        <v>1200</v>
      </c>
      <c r="Y12" s="127"/>
      <c r="Z12" s="126">
        <f>SUM(Z9:Z11)</f>
        <v>0</v>
      </c>
      <c r="AA12" s="126">
        <f>SUM(AA9:AA11)</f>
        <v>8800</v>
      </c>
      <c r="AB12" s="29"/>
      <c r="AC12" s="29"/>
      <c r="AD12" s="29"/>
      <c r="AE12" s="29"/>
    </row>
    <row r="13" spans="1:31" ht="15.75" x14ac:dyDescent="0.2">
      <c r="A13" s="190"/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</row>
    <row r="14" spans="1:31" ht="15.75" x14ac:dyDescent="0.2">
      <c r="A14" s="190"/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</row>
    <row r="15" spans="1:31" ht="15.75" x14ac:dyDescent="0.2">
      <c r="A15" s="184"/>
      <c r="B15" s="184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</row>
    <row r="16" spans="1:31" ht="15.75" x14ac:dyDescent="0.2">
      <c r="A16" s="184"/>
      <c r="B16" s="184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</row>
    <row r="17" spans="1:27" ht="15.75" x14ac:dyDescent="0.2">
      <c r="A17" s="184"/>
      <c r="B17" s="184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</row>
    <row r="18" spans="1:27" ht="15.75" x14ac:dyDescent="0.2">
      <c r="A18" s="184"/>
      <c r="B18" s="184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</row>
    <row r="19" spans="1:27" ht="15.75" x14ac:dyDescent="0.2">
      <c r="A19" s="197"/>
      <c r="B19" s="198"/>
      <c r="C19" s="198"/>
      <c r="D19" s="190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8"/>
      <c r="R19" s="198"/>
      <c r="S19" s="190"/>
      <c r="T19" s="190"/>
      <c r="U19" s="190"/>
      <c r="V19" s="190"/>
      <c r="W19" s="190"/>
      <c r="X19" s="190"/>
      <c r="Y19" s="190"/>
      <c r="Z19" s="190"/>
      <c r="AA19" s="190"/>
    </row>
    <row r="20" spans="1:27" ht="15.75" x14ac:dyDescent="0.2">
      <c r="A20" s="197"/>
      <c r="B20" s="198"/>
      <c r="C20" s="198"/>
      <c r="D20" s="190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198"/>
      <c r="R20" s="198"/>
      <c r="S20" s="83"/>
      <c r="T20" s="83"/>
      <c r="U20" s="83"/>
      <c r="V20" s="83"/>
      <c r="W20" s="83"/>
      <c r="X20" s="83"/>
      <c r="Y20" s="83"/>
      <c r="Z20" s="83"/>
      <c r="AA20" s="83"/>
    </row>
    <row r="21" spans="1:27" ht="15.75" x14ac:dyDescent="0.2">
      <c r="A21" s="84"/>
      <c r="B21" s="84"/>
      <c r="C21" s="84"/>
      <c r="D21" s="84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4"/>
      <c r="R21" s="84"/>
      <c r="S21" s="84"/>
      <c r="T21" s="86"/>
      <c r="U21" s="84"/>
      <c r="V21" s="86"/>
      <c r="W21" s="84"/>
      <c r="X21" s="86"/>
      <c r="Y21" s="84"/>
      <c r="Z21" s="86"/>
      <c r="AA21" s="86"/>
    </row>
    <row r="22" spans="1:27" ht="15.75" x14ac:dyDescent="0.25">
      <c r="A22" s="87"/>
      <c r="B22" s="88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7"/>
      <c r="R22" s="89"/>
      <c r="S22" s="87"/>
      <c r="T22" s="90"/>
      <c r="U22" s="91"/>
      <c r="V22" s="92"/>
      <c r="W22" s="91"/>
      <c r="X22" s="93"/>
      <c r="Y22" s="91"/>
      <c r="Z22" s="93"/>
      <c r="AA22" s="94"/>
    </row>
    <row r="23" spans="1:27" ht="15.75" x14ac:dyDescent="0.25">
      <c r="A23" s="95"/>
      <c r="B23" s="96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5"/>
      <c r="R23" s="98"/>
      <c r="S23" s="95"/>
      <c r="T23" s="99"/>
      <c r="U23" s="100"/>
      <c r="V23" s="101"/>
      <c r="W23" s="100"/>
      <c r="X23" s="99"/>
      <c r="Y23" s="100"/>
      <c r="Z23" s="99"/>
      <c r="AA23" s="99"/>
    </row>
  </sheetData>
  <mergeCells count="34">
    <mergeCell ref="A17:B17"/>
    <mergeCell ref="C17:AA17"/>
    <mergeCell ref="A18:B18"/>
    <mergeCell ref="A19:A20"/>
    <mergeCell ref="B19:B20"/>
    <mergeCell ref="C19:C20"/>
    <mergeCell ref="D19:D20"/>
    <mergeCell ref="E19:P19"/>
    <mergeCell ref="Q19:Q20"/>
    <mergeCell ref="R19:R20"/>
    <mergeCell ref="C18:AA18"/>
    <mergeCell ref="S19:AA19"/>
    <mergeCell ref="A1:AA1"/>
    <mergeCell ref="A2:AA2"/>
    <mergeCell ref="A3:AA3"/>
    <mergeCell ref="C9:C10"/>
    <mergeCell ref="B9:B10"/>
    <mergeCell ref="A9:A10"/>
    <mergeCell ref="A7:A8"/>
    <mergeCell ref="E7:P7"/>
    <mergeCell ref="Q7:Q8"/>
    <mergeCell ref="R7:R8"/>
    <mergeCell ref="S7:AA7"/>
    <mergeCell ref="B8:D8"/>
    <mergeCell ref="A4:AA4"/>
    <mergeCell ref="A5:AA5"/>
    <mergeCell ref="A6:AA6"/>
    <mergeCell ref="A16:B16"/>
    <mergeCell ref="A13:AA13"/>
    <mergeCell ref="A14:AA14"/>
    <mergeCell ref="B12:R12"/>
    <mergeCell ref="C15:AA15"/>
    <mergeCell ref="C16:AA16"/>
    <mergeCell ref="A15:B15"/>
  </mergeCells>
  <printOptions horizontalCentered="1" verticalCentered="1"/>
  <pageMargins left="0" right="0" top="0.74803149606299213" bottom="0.55118110236220474" header="0.31496062992125984" footer="0.31496062992125984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E19"/>
  <sheetViews>
    <sheetView zoomScale="55" zoomScaleNormal="55" workbookViewId="0">
      <selection activeCell="AA19" sqref="A1:AA19"/>
    </sheetView>
  </sheetViews>
  <sheetFormatPr baseColWidth="10" defaultRowHeight="12.75" x14ac:dyDescent="0.2"/>
  <cols>
    <col min="1" max="1" width="5" customWidth="1"/>
    <col min="2" max="2" width="19.85546875" customWidth="1"/>
    <col min="3" max="3" width="17.5703125" customWidth="1"/>
    <col min="4" max="4" width="16.85546875" customWidth="1"/>
    <col min="5" max="5" width="2.42578125" customWidth="1"/>
    <col min="6" max="6" width="2.140625" customWidth="1"/>
    <col min="7" max="7" width="2.7109375" customWidth="1"/>
    <col min="8" max="8" width="2.140625" customWidth="1"/>
    <col min="9" max="10" width="2.42578125" customWidth="1"/>
    <col min="11" max="11" width="2.28515625" customWidth="1"/>
    <col min="12" max="12" width="2.5703125" customWidth="1"/>
    <col min="13" max="13" width="2.42578125" customWidth="1"/>
    <col min="14" max="15" width="2.85546875" customWidth="1"/>
    <col min="16" max="16" width="2.5703125" customWidth="1"/>
    <col min="17" max="17" width="19.85546875" customWidth="1"/>
    <col min="18" max="18" width="19.42578125" customWidth="1"/>
    <col min="19" max="19" width="16.85546875" customWidth="1"/>
    <col min="20" max="20" width="18.28515625" customWidth="1"/>
    <col min="21" max="21" width="15.7109375" customWidth="1"/>
    <col min="22" max="22" width="15" customWidth="1"/>
    <col min="23" max="23" width="11.140625" customWidth="1"/>
    <col min="24" max="24" width="11.5703125" bestFit="1" customWidth="1"/>
    <col min="25" max="25" width="15.42578125" customWidth="1"/>
    <col min="26" max="26" width="9.5703125" customWidth="1"/>
    <col min="27" max="27" width="15.5703125" customWidth="1"/>
  </cols>
  <sheetData>
    <row r="1" spans="1:31" ht="15.75" x14ac:dyDescent="0.2">
      <c r="A1" s="170" t="s">
        <v>15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28"/>
      <c r="AC1" s="28"/>
      <c r="AD1" s="28"/>
      <c r="AE1" s="28"/>
    </row>
    <row r="2" spans="1:31" ht="15.75" x14ac:dyDescent="0.2">
      <c r="A2" s="170" t="s">
        <v>79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28"/>
      <c r="AC2" s="28"/>
      <c r="AD2" s="28"/>
      <c r="AE2" s="28"/>
    </row>
    <row r="3" spans="1:31" ht="15.75" x14ac:dyDescent="0.2">
      <c r="A3" s="170" t="s">
        <v>43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42"/>
      <c r="AC3" s="28"/>
      <c r="AD3" s="28"/>
      <c r="AE3" s="28"/>
    </row>
    <row r="4" spans="1:31" ht="15.75" customHeight="1" x14ac:dyDescent="0.25">
      <c r="A4" s="205" t="s">
        <v>18</v>
      </c>
      <c r="B4" s="205"/>
      <c r="C4" s="204" t="s">
        <v>24</v>
      </c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9"/>
      <c r="AC4" s="29"/>
      <c r="AD4" s="29"/>
      <c r="AE4" s="29"/>
    </row>
    <row r="5" spans="1:31" ht="15.75" customHeight="1" x14ac:dyDescent="0.25">
      <c r="A5" s="205" t="s">
        <v>19</v>
      </c>
      <c r="B5" s="205"/>
      <c r="C5" s="204" t="s">
        <v>65</v>
      </c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9"/>
      <c r="AC5" s="29"/>
      <c r="AD5" s="29"/>
      <c r="AE5" s="29"/>
    </row>
    <row r="6" spans="1:31" ht="15.75" customHeight="1" x14ac:dyDescent="0.25">
      <c r="A6" s="205" t="s">
        <v>20</v>
      </c>
      <c r="B6" s="205"/>
      <c r="C6" s="204" t="s">
        <v>64</v>
      </c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9"/>
      <c r="AC6" s="29"/>
      <c r="AD6" s="29"/>
      <c r="AE6" s="29"/>
    </row>
    <row r="7" spans="1:31" ht="54.75" customHeight="1" x14ac:dyDescent="0.25">
      <c r="A7" s="191" t="s">
        <v>14</v>
      </c>
      <c r="B7" s="120" t="s">
        <v>80</v>
      </c>
      <c r="C7" s="120" t="s">
        <v>21</v>
      </c>
      <c r="D7" s="139" t="s">
        <v>0</v>
      </c>
      <c r="E7" s="172" t="s">
        <v>16</v>
      </c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92" t="s">
        <v>10</v>
      </c>
      <c r="R7" s="192" t="s">
        <v>11</v>
      </c>
      <c r="S7" s="171" t="s">
        <v>12</v>
      </c>
      <c r="T7" s="171"/>
      <c r="U7" s="171"/>
      <c r="V7" s="171"/>
      <c r="W7" s="171"/>
      <c r="X7" s="171"/>
      <c r="Y7" s="171"/>
      <c r="Z7" s="171"/>
      <c r="AA7" s="171"/>
      <c r="AB7" s="29"/>
      <c r="AC7" s="29"/>
      <c r="AD7" s="29"/>
      <c r="AE7" s="29"/>
    </row>
    <row r="8" spans="1:31" ht="57.75" customHeight="1" x14ac:dyDescent="0.25">
      <c r="A8" s="191"/>
      <c r="B8" s="220" t="s">
        <v>103</v>
      </c>
      <c r="C8" s="221"/>
      <c r="D8" s="222"/>
      <c r="E8" s="48" t="s">
        <v>1</v>
      </c>
      <c r="F8" s="48" t="s">
        <v>2</v>
      </c>
      <c r="G8" s="48" t="s">
        <v>3</v>
      </c>
      <c r="H8" s="48" t="s">
        <v>4</v>
      </c>
      <c r="I8" s="48" t="s">
        <v>3</v>
      </c>
      <c r="J8" s="48" t="s">
        <v>5</v>
      </c>
      <c r="K8" s="48" t="s">
        <v>5</v>
      </c>
      <c r="L8" s="48" t="s">
        <v>4</v>
      </c>
      <c r="M8" s="48" t="s">
        <v>6</v>
      </c>
      <c r="N8" s="48" t="s">
        <v>7</v>
      </c>
      <c r="O8" s="48" t="s">
        <v>8</v>
      </c>
      <c r="P8" s="48" t="s">
        <v>9</v>
      </c>
      <c r="Q8" s="192"/>
      <c r="R8" s="192"/>
      <c r="S8" s="46" t="s">
        <v>22</v>
      </c>
      <c r="T8" s="46" t="s">
        <v>17</v>
      </c>
      <c r="U8" s="46" t="s">
        <v>22</v>
      </c>
      <c r="V8" s="46" t="s">
        <v>17</v>
      </c>
      <c r="W8" s="46" t="s">
        <v>22</v>
      </c>
      <c r="X8" s="46" t="s">
        <v>17</v>
      </c>
      <c r="Y8" s="46" t="s">
        <v>22</v>
      </c>
      <c r="Z8" s="46" t="s">
        <v>17</v>
      </c>
      <c r="AA8" s="46" t="s">
        <v>13</v>
      </c>
      <c r="AB8" s="29"/>
      <c r="AC8" s="29"/>
      <c r="AD8" s="29"/>
      <c r="AE8" s="29"/>
    </row>
    <row r="9" spans="1:31" s="26" customFormat="1" ht="123.75" customHeight="1" x14ac:dyDescent="0.25">
      <c r="A9" s="35">
        <v>1</v>
      </c>
      <c r="B9" s="35" t="s">
        <v>48</v>
      </c>
      <c r="C9" s="39" t="s">
        <v>45</v>
      </c>
      <c r="D9" s="35" t="s">
        <v>49</v>
      </c>
      <c r="E9" s="47" t="s">
        <v>27</v>
      </c>
      <c r="F9" s="47" t="s">
        <v>27</v>
      </c>
      <c r="G9" s="47" t="s">
        <v>27</v>
      </c>
      <c r="H9" s="47" t="s">
        <v>27</v>
      </c>
      <c r="I9" s="47" t="s">
        <v>27</v>
      </c>
      <c r="J9" s="47" t="s">
        <v>27</v>
      </c>
      <c r="K9" s="47" t="s">
        <v>27</v>
      </c>
      <c r="L9" s="47" t="s">
        <v>27</v>
      </c>
      <c r="M9" s="47" t="s">
        <v>27</v>
      </c>
      <c r="N9" s="47" t="s">
        <v>27</v>
      </c>
      <c r="O9" s="47" t="s">
        <v>27</v>
      </c>
      <c r="P9" s="47" t="s">
        <v>27</v>
      </c>
      <c r="Q9" s="35" t="s">
        <v>31</v>
      </c>
      <c r="R9" s="35" t="s">
        <v>34</v>
      </c>
      <c r="S9" s="35" t="s">
        <v>35</v>
      </c>
      <c r="T9" s="31">
        <v>750</v>
      </c>
      <c r="U9" s="31" t="s">
        <v>32</v>
      </c>
      <c r="V9" s="31">
        <v>300</v>
      </c>
      <c r="W9" s="31" t="s">
        <v>23</v>
      </c>
      <c r="X9" s="31">
        <v>0</v>
      </c>
      <c r="Y9" s="31" t="s">
        <v>52</v>
      </c>
      <c r="Z9" s="31">
        <v>0</v>
      </c>
      <c r="AA9" s="31">
        <f>T9+V9+X9+Z9</f>
        <v>1050</v>
      </c>
      <c r="AB9" s="33"/>
      <c r="AC9" s="33"/>
      <c r="AD9" s="33"/>
      <c r="AE9" s="34"/>
    </row>
    <row r="10" spans="1:31" ht="15.75" x14ac:dyDescent="0.25">
      <c r="A10" s="36"/>
      <c r="B10" s="229" t="s">
        <v>117</v>
      </c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1"/>
      <c r="S10" s="37"/>
      <c r="T10" s="80">
        <f>SUM(T9)</f>
        <v>750</v>
      </c>
      <c r="U10" s="80"/>
      <c r="V10" s="32">
        <f>SUM(V9)</f>
        <v>300</v>
      </c>
      <c r="W10" s="111"/>
      <c r="X10" s="32">
        <f>SUM(X9)</f>
        <v>0</v>
      </c>
      <c r="Y10" s="111"/>
      <c r="Z10" s="32">
        <f>SUM(Z9)</f>
        <v>0</v>
      </c>
      <c r="AA10" s="42">
        <f>SUM(AA9)</f>
        <v>1050</v>
      </c>
      <c r="AB10" s="29"/>
      <c r="AC10" s="29"/>
      <c r="AD10" s="29"/>
      <c r="AE10" s="29"/>
    </row>
    <row r="11" spans="1:31" ht="15.75" x14ac:dyDescent="0.25">
      <c r="A11" s="102" t="s">
        <v>66</v>
      </c>
      <c r="B11" s="102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151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3"/>
    </row>
    <row r="12" spans="1:31" ht="15.75" x14ac:dyDescent="0.25">
      <c r="A12" s="102" t="s">
        <v>67</v>
      </c>
      <c r="B12" s="102"/>
      <c r="C12" s="81"/>
      <c r="D12" s="151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3"/>
    </row>
    <row r="13" spans="1:31" ht="15.75" x14ac:dyDescent="0.25">
      <c r="A13" s="102" t="s">
        <v>68</v>
      </c>
      <c r="B13" s="102"/>
      <c r="C13" s="81"/>
      <c r="D13" s="81"/>
      <c r="E13" s="206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8"/>
    </row>
    <row r="14" spans="1:31" ht="69" customHeight="1" x14ac:dyDescent="0.2">
      <c r="A14" s="202" t="s">
        <v>78</v>
      </c>
      <c r="B14" s="120" t="s">
        <v>80</v>
      </c>
      <c r="C14" s="120" t="s">
        <v>21</v>
      </c>
      <c r="D14" s="139" t="s">
        <v>0</v>
      </c>
      <c r="E14" s="209" t="s">
        <v>16</v>
      </c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12"/>
      <c r="Q14" s="209" t="s">
        <v>10</v>
      </c>
      <c r="R14" s="192" t="s">
        <v>11</v>
      </c>
      <c r="S14" s="216" t="s">
        <v>12</v>
      </c>
      <c r="T14" s="216"/>
      <c r="U14" s="216"/>
      <c r="V14" s="216"/>
      <c r="W14" s="216"/>
      <c r="X14" s="216"/>
      <c r="Y14" s="216"/>
      <c r="Z14" s="216"/>
      <c r="AA14" s="217"/>
    </row>
    <row r="15" spans="1:31" ht="21" customHeight="1" x14ac:dyDescent="0.2">
      <c r="A15" s="203"/>
      <c r="B15" s="223" t="s">
        <v>104</v>
      </c>
      <c r="C15" s="224"/>
      <c r="D15" s="225"/>
      <c r="E15" s="213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5"/>
      <c r="Q15" s="210"/>
      <c r="R15" s="192"/>
      <c r="S15" s="218"/>
      <c r="T15" s="218"/>
      <c r="U15" s="218"/>
      <c r="V15" s="218"/>
      <c r="W15" s="218"/>
      <c r="X15" s="218"/>
      <c r="Y15" s="218"/>
      <c r="Z15" s="218"/>
      <c r="AA15" s="219"/>
    </row>
    <row r="16" spans="1:31" ht="27.75" customHeight="1" x14ac:dyDescent="0.2">
      <c r="A16" s="203"/>
      <c r="B16" s="226"/>
      <c r="C16" s="227"/>
      <c r="D16" s="228"/>
      <c r="E16" s="103" t="s">
        <v>1</v>
      </c>
      <c r="F16" s="103" t="s">
        <v>2</v>
      </c>
      <c r="G16" s="103" t="s">
        <v>3</v>
      </c>
      <c r="H16" s="103" t="s">
        <v>4</v>
      </c>
      <c r="I16" s="103" t="s">
        <v>3</v>
      </c>
      <c r="J16" s="103" t="s">
        <v>5</v>
      </c>
      <c r="K16" s="103" t="s">
        <v>5</v>
      </c>
      <c r="L16" s="103" t="s">
        <v>4</v>
      </c>
      <c r="M16" s="103" t="s">
        <v>6</v>
      </c>
      <c r="N16" s="104" t="s">
        <v>7</v>
      </c>
      <c r="O16" s="104" t="s">
        <v>8</v>
      </c>
      <c r="P16" s="104" t="s">
        <v>9</v>
      </c>
      <c r="Q16" s="211"/>
      <c r="R16" s="192"/>
      <c r="S16" s="105" t="s">
        <v>62</v>
      </c>
      <c r="T16" s="106" t="s">
        <v>17</v>
      </c>
      <c r="U16" s="107" t="s">
        <v>22</v>
      </c>
      <c r="V16" s="107" t="s">
        <v>17</v>
      </c>
      <c r="W16" s="107" t="s">
        <v>22</v>
      </c>
      <c r="X16" s="107" t="s">
        <v>17</v>
      </c>
      <c r="Y16" s="107" t="s">
        <v>22</v>
      </c>
      <c r="Z16" s="107" t="s">
        <v>17</v>
      </c>
      <c r="AA16" s="106" t="s">
        <v>13</v>
      </c>
    </row>
    <row r="17" spans="1:27" ht="201" customHeight="1" x14ac:dyDescent="0.2">
      <c r="A17" s="115">
        <v>1</v>
      </c>
      <c r="B17" s="122" t="s">
        <v>71</v>
      </c>
      <c r="C17" s="122" t="s">
        <v>69</v>
      </c>
      <c r="D17" s="122" t="s">
        <v>105</v>
      </c>
      <c r="E17" s="156" t="s">
        <v>27</v>
      </c>
      <c r="F17" s="156" t="s">
        <v>27</v>
      </c>
      <c r="G17" s="156" t="s">
        <v>27</v>
      </c>
      <c r="H17" s="156" t="s">
        <v>27</v>
      </c>
      <c r="I17" s="156" t="s">
        <v>27</v>
      </c>
      <c r="J17" s="156" t="s">
        <v>27</v>
      </c>
      <c r="K17" s="156" t="s">
        <v>27</v>
      </c>
      <c r="L17" s="156" t="s">
        <v>27</v>
      </c>
      <c r="M17" s="156" t="s">
        <v>27</v>
      </c>
      <c r="N17" s="156" t="s">
        <v>27</v>
      </c>
      <c r="O17" s="156" t="s">
        <v>27</v>
      </c>
      <c r="P17" s="156" t="s">
        <v>27</v>
      </c>
      <c r="Q17" s="157" t="s">
        <v>106</v>
      </c>
      <c r="R17" s="157" t="s">
        <v>107</v>
      </c>
      <c r="S17" s="158" t="s">
        <v>44</v>
      </c>
      <c r="T17" s="141">
        <v>10000</v>
      </c>
      <c r="U17" s="140" t="s">
        <v>70</v>
      </c>
      <c r="V17" s="141">
        <v>0</v>
      </c>
      <c r="W17" s="140" t="s">
        <v>23</v>
      </c>
      <c r="X17" s="141">
        <v>0</v>
      </c>
      <c r="Y17" s="140" t="s">
        <v>52</v>
      </c>
      <c r="Z17" s="141">
        <v>0</v>
      </c>
      <c r="AA17" s="141">
        <f>T17+V17+X17+Z17</f>
        <v>10000</v>
      </c>
    </row>
    <row r="18" spans="1:27" ht="15.75" x14ac:dyDescent="0.25">
      <c r="A18" s="200" t="s">
        <v>117</v>
      </c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40"/>
      <c r="T18" s="108">
        <f>SUM(T17)</f>
        <v>10000</v>
      </c>
      <c r="U18" s="109"/>
      <c r="V18" s="108">
        <f>SUM(V17)</f>
        <v>0</v>
      </c>
      <c r="W18" s="109"/>
      <c r="X18" s="108">
        <f>SUM(X17)</f>
        <v>0</v>
      </c>
      <c r="Y18" s="109"/>
      <c r="Z18" s="108">
        <f>SUM(Z17)</f>
        <v>0</v>
      </c>
      <c r="AA18" s="110">
        <f>SUM(AA17)</f>
        <v>10000</v>
      </c>
    </row>
    <row r="19" spans="1:27" ht="15.75" x14ac:dyDescent="0.25">
      <c r="A19" s="201" t="s">
        <v>118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"/>
      <c r="T19" s="126">
        <f>T18+T10</f>
        <v>10750</v>
      </c>
      <c r="U19" s="127"/>
      <c r="V19" s="126">
        <f>V18+V10</f>
        <v>300</v>
      </c>
      <c r="W19" s="127"/>
      <c r="X19" s="126">
        <f>X18+X10</f>
        <v>0</v>
      </c>
      <c r="Y19" s="127"/>
      <c r="Z19" s="126">
        <f>Z18+Z10</f>
        <v>0</v>
      </c>
      <c r="AA19" s="126">
        <f>AA18+AA10</f>
        <v>11050</v>
      </c>
    </row>
  </sheetData>
  <mergeCells count="25">
    <mergeCell ref="A7:A8"/>
    <mergeCell ref="E7:P7"/>
    <mergeCell ref="Q7:Q8"/>
    <mergeCell ref="E14:P15"/>
    <mergeCell ref="R14:R16"/>
    <mergeCell ref="S14:AA15"/>
    <mergeCell ref="B8:D8"/>
    <mergeCell ref="B15:D16"/>
    <mergeCell ref="B10:R10"/>
    <mergeCell ref="A18:R18"/>
    <mergeCell ref="A19:R19"/>
    <mergeCell ref="A14:A16"/>
    <mergeCell ref="R7:R8"/>
    <mergeCell ref="A1:AA1"/>
    <mergeCell ref="C4:AA4"/>
    <mergeCell ref="A5:B5"/>
    <mergeCell ref="A6:B6"/>
    <mergeCell ref="C5:AA5"/>
    <mergeCell ref="C6:AA6"/>
    <mergeCell ref="A4:B4"/>
    <mergeCell ref="S7:AA7"/>
    <mergeCell ref="A3:AA3"/>
    <mergeCell ref="A2:AA2"/>
    <mergeCell ref="E13:AA13"/>
    <mergeCell ref="Q14:Q1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A14"/>
  <sheetViews>
    <sheetView zoomScale="55" zoomScaleNormal="55" workbookViewId="0">
      <selection activeCell="B1" sqref="B1:AA14"/>
    </sheetView>
  </sheetViews>
  <sheetFormatPr baseColWidth="10" defaultRowHeight="12.75" x14ac:dyDescent="0.2"/>
  <cols>
    <col min="2" max="2" width="22.85546875" customWidth="1"/>
    <col min="3" max="3" width="16.42578125" customWidth="1"/>
    <col min="4" max="4" width="25" customWidth="1"/>
    <col min="5" max="16" width="2.7109375" customWidth="1"/>
    <col min="17" max="17" width="19.85546875" customWidth="1"/>
    <col min="18" max="18" width="20.140625" customWidth="1"/>
    <col min="19" max="19" width="17.28515625" customWidth="1"/>
    <col min="20" max="20" width="17.7109375" customWidth="1"/>
    <col min="21" max="21" width="15.28515625" customWidth="1"/>
    <col min="22" max="22" width="16.42578125" customWidth="1"/>
    <col min="24" max="24" width="17.42578125" customWidth="1"/>
    <col min="25" max="25" width="17" customWidth="1"/>
    <col min="26" max="26" width="17.140625" customWidth="1"/>
    <col min="27" max="27" width="16.85546875" customWidth="1"/>
  </cols>
  <sheetData>
    <row r="1" spans="1:27" ht="15.75" x14ac:dyDescent="0.2">
      <c r="B1" s="170" t="s">
        <v>86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</row>
    <row r="2" spans="1:27" ht="15.75" x14ac:dyDescent="0.2">
      <c r="B2" s="170" t="s">
        <v>87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</row>
    <row r="3" spans="1:27" ht="15.75" x14ac:dyDescent="0.2">
      <c r="B3" s="170" t="s">
        <v>79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</row>
    <row r="4" spans="1:27" ht="15.75" x14ac:dyDescent="0.2">
      <c r="B4" s="170" t="s">
        <v>88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</row>
    <row r="5" spans="1:27" ht="15.75" x14ac:dyDescent="0.2">
      <c r="B5" s="232" t="s">
        <v>72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</row>
    <row r="6" spans="1:27" ht="15.75" x14ac:dyDescent="0.2">
      <c r="B6" s="232" t="s">
        <v>89</v>
      </c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</row>
    <row r="7" spans="1:27" ht="15.75" x14ac:dyDescent="0.2">
      <c r="B7" s="232" t="s">
        <v>90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</row>
    <row r="8" spans="1:27" ht="15.75" x14ac:dyDescent="0.25">
      <c r="B8" s="15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30"/>
      <c r="R8" s="129"/>
      <c r="S8" s="130"/>
      <c r="T8" s="130"/>
      <c r="U8" s="130"/>
      <c r="V8" s="130"/>
      <c r="W8" s="130"/>
      <c r="X8" s="130"/>
      <c r="Y8" s="81"/>
      <c r="Z8" s="81"/>
      <c r="AA8" s="81"/>
    </row>
    <row r="9" spans="1:27" x14ac:dyDescent="0.2">
      <c r="B9" s="233" t="s">
        <v>80</v>
      </c>
      <c r="C9" s="233" t="s">
        <v>21</v>
      </c>
      <c r="D9" s="235" t="s">
        <v>0</v>
      </c>
      <c r="E9" s="237" t="s">
        <v>16</v>
      </c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38"/>
      <c r="Q9" s="239" t="s">
        <v>10</v>
      </c>
      <c r="R9" s="240" t="s">
        <v>11</v>
      </c>
      <c r="S9" s="242" t="s">
        <v>12</v>
      </c>
      <c r="T9" s="243"/>
      <c r="U9" s="243"/>
      <c r="V9" s="243"/>
      <c r="W9" s="243"/>
      <c r="X9" s="243"/>
      <c r="Y9" s="243"/>
      <c r="Z9" s="243"/>
      <c r="AA9" s="244"/>
    </row>
    <row r="10" spans="1:27" ht="29.25" customHeight="1" x14ac:dyDescent="0.2">
      <c r="B10" s="234"/>
      <c r="C10" s="234"/>
      <c r="D10" s="236"/>
      <c r="E10" s="213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5"/>
      <c r="Q10" s="239"/>
      <c r="R10" s="240"/>
      <c r="S10" s="245"/>
      <c r="T10" s="246"/>
      <c r="U10" s="246"/>
      <c r="V10" s="246"/>
      <c r="W10" s="246"/>
      <c r="X10" s="246"/>
      <c r="Y10" s="246"/>
      <c r="Z10" s="246"/>
      <c r="AA10" s="247"/>
    </row>
    <row r="11" spans="1:27" ht="69" customHeight="1" x14ac:dyDescent="0.2">
      <c r="B11" s="248" t="s">
        <v>91</v>
      </c>
      <c r="C11" s="249"/>
      <c r="D11" s="250"/>
      <c r="E11" s="131" t="s">
        <v>1</v>
      </c>
      <c r="F11" s="131" t="s">
        <v>2</v>
      </c>
      <c r="G11" s="131" t="s">
        <v>3</v>
      </c>
      <c r="H11" s="131" t="s">
        <v>4</v>
      </c>
      <c r="I11" s="131" t="s">
        <v>3</v>
      </c>
      <c r="J11" s="131" t="s">
        <v>5</v>
      </c>
      <c r="K11" s="131" t="s">
        <v>5</v>
      </c>
      <c r="L11" s="131" t="s">
        <v>4</v>
      </c>
      <c r="M11" s="131" t="s">
        <v>6</v>
      </c>
      <c r="N11" s="131" t="s">
        <v>7</v>
      </c>
      <c r="O11" s="131" t="s">
        <v>8</v>
      </c>
      <c r="P11" s="131" t="s">
        <v>9</v>
      </c>
      <c r="Q11" s="233"/>
      <c r="R11" s="241"/>
      <c r="S11" s="132" t="s">
        <v>62</v>
      </c>
      <c r="T11" s="118" t="s">
        <v>17</v>
      </c>
      <c r="U11" s="132" t="s">
        <v>22</v>
      </c>
      <c r="V11" s="132" t="s">
        <v>17</v>
      </c>
      <c r="W11" s="132" t="s">
        <v>22</v>
      </c>
      <c r="X11" s="132" t="s">
        <v>17</v>
      </c>
      <c r="Y11" s="132" t="s">
        <v>22</v>
      </c>
      <c r="Z11" s="132" t="s">
        <v>17</v>
      </c>
      <c r="AA11" s="118" t="s">
        <v>13</v>
      </c>
    </row>
    <row r="12" spans="1:27" ht="197.25" customHeight="1" x14ac:dyDescent="0.2">
      <c r="A12" s="138"/>
      <c r="B12" s="37" t="s">
        <v>108</v>
      </c>
      <c r="C12" s="37" t="s">
        <v>92</v>
      </c>
      <c r="D12" s="37" t="s">
        <v>93</v>
      </c>
      <c r="E12" s="133"/>
      <c r="F12" s="73"/>
      <c r="G12" s="73"/>
      <c r="H12" s="134"/>
      <c r="I12" s="134"/>
      <c r="J12" s="134"/>
      <c r="K12" s="134"/>
      <c r="L12" s="134"/>
      <c r="M12" s="134"/>
      <c r="N12" s="135" t="s">
        <v>27</v>
      </c>
      <c r="O12" s="134" t="s">
        <v>27</v>
      </c>
      <c r="P12" s="134" t="s">
        <v>27</v>
      </c>
      <c r="Q12" s="136" t="s">
        <v>94</v>
      </c>
      <c r="R12" s="136" t="s">
        <v>95</v>
      </c>
      <c r="S12" s="136" t="s">
        <v>44</v>
      </c>
      <c r="T12" s="148">
        <v>4600</v>
      </c>
      <c r="U12" s="144" t="s">
        <v>32</v>
      </c>
      <c r="V12" s="148">
        <v>1200</v>
      </c>
      <c r="W12" s="144" t="s">
        <v>23</v>
      </c>
      <c r="X12" s="148">
        <v>600</v>
      </c>
      <c r="Y12" s="144" t="s">
        <v>110</v>
      </c>
      <c r="Z12" s="148">
        <v>1200</v>
      </c>
      <c r="AA12" s="141">
        <f>T12+V12+X12+Z12</f>
        <v>7600</v>
      </c>
    </row>
    <row r="13" spans="1:27" ht="130.5" customHeight="1" x14ac:dyDescent="0.2">
      <c r="A13" s="30"/>
      <c r="B13" s="30" t="s">
        <v>112</v>
      </c>
      <c r="C13" s="30" t="s">
        <v>29</v>
      </c>
      <c r="D13" s="30" t="s">
        <v>111</v>
      </c>
      <c r="E13" s="59" t="s">
        <v>27</v>
      </c>
      <c r="F13" s="59" t="s">
        <v>27</v>
      </c>
      <c r="G13" s="60"/>
      <c r="H13" s="61"/>
      <c r="I13" s="61"/>
      <c r="J13" s="61"/>
      <c r="K13" s="61"/>
      <c r="L13" s="61"/>
      <c r="M13" s="61"/>
      <c r="N13" s="61"/>
      <c r="O13" s="61"/>
      <c r="P13" s="61"/>
      <c r="Q13" s="62" t="s">
        <v>63</v>
      </c>
      <c r="R13" s="62" t="s">
        <v>33</v>
      </c>
      <c r="S13" s="30" t="s">
        <v>44</v>
      </c>
      <c r="T13" s="147">
        <v>225</v>
      </c>
      <c r="U13" s="30" t="s">
        <v>32</v>
      </c>
      <c r="V13" s="149">
        <v>500</v>
      </c>
      <c r="W13" s="30" t="s">
        <v>23</v>
      </c>
      <c r="X13" s="147">
        <v>400</v>
      </c>
      <c r="Y13" s="37" t="s">
        <v>52</v>
      </c>
      <c r="Z13" s="147">
        <v>0</v>
      </c>
      <c r="AA13" s="150">
        <f>T13+V13+X13+Z13</f>
        <v>1125</v>
      </c>
    </row>
    <row r="14" spans="1:27" ht="28.5" customHeight="1" x14ac:dyDescent="0.25">
      <c r="B14" s="164" t="s">
        <v>118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6"/>
      <c r="S14" s="20"/>
      <c r="T14" s="145">
        <f>T13+T12</f>
        <v>4825</v>
      </c>
      <c r="U14" s="127"/>
      <c r="V14" s="145">
        <f>V13+V12</f>
        <v>1700</v>
      </c>
      <c r="W14" s="127"/>
      <c r="X14" s="145">
        <f>X13+X12</f>
        <v>1000</v>
      </c>
      <c r="Y14" s="127"/>
      <c r="Z14" s="145">
        <f>Z13+Z12</f>
        <v>1200</v>
      </c>
      <c r="AA14" s="145">
        <f>AA13+AA12</f>
        <v>8725</v>
      </c>
    </row>
  </sheetData>
  <mergeCells count="16">
    <mergeCell ref="B14:R14"/>
    <mergeCell ref="B6:AA6"/>
    <mergeCell ref="B1:AA1"/>
    <mergeCell ref="B2:AA2"/>
    <mergeCell ref="B3:AA3"/>
    <mergeCell ref="B4:AA4"/>
    <mergeCell ref="B5:AA5"/>
    <mergeCell ref="B7:AA7"/>
    <mergeCell ref="B9:B10"/>
    <mergeCell ref="C9:C10"/>
    <mergeCell ref="D9:D10"/>
    <mergeCell ref="E9:P10"/>
    <mergeCell ref="Q9:Q11"/>
    <mergeCell ref="R9:R11"/>
    <mergeCell ref="S9:AA10"/>
    <mergeCell ref="B11:D1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J25"/>
  <sheetViews>
    <sheetView tabSelected="1" zoomScale="90" zoomScaleNormal="90" workbookViewId="0">
      <selection activeCell="D2" sqref="D2:I10"/>
    </sheetView>
  </sheetViews>
  <sheetFormatPr baseColWidth="10" defaultRowHeight="12.75" x14ac:dyDescent="0.2"/>
  <cols>
    <col min="1" max="1" width="13.140625" customWidth="1"/>
    <col min="2" max="2" width="13.28515625" customWidth="1"/>
    <col min="3" max="3" width="11.42578125" hidden="1" customWidth="1"/>
    <col min="4" max="4" width="31.7109375" customWidth="1"/>
    <col min="5" max="5" width="19.85546875" customWidth="1"/>
    <col min="6" max="6" width="22.140625" bestFit="1" customWidth="1"/>
    <col min="7" max="7" width="19.42578125" customWidth="1"/>
    <col min="9" max="9" width="12.42578125" bestFit="1" customWidth="1"/>
  </cols>
  <sheetData>
    <row r="1" spans="1:10" x14ac:dyDescent="0.2">
      <c r="A1" s="253"/>
      <c r="B1" s="253"/>
      <c r="C1" s="253"/>
      <c r="D1" s="253"/>
      <c r="E1" s="253"/>
      <c r="F1" s="253"/>
      <c r="G1" s="253"/>
      <c r="H1" s="253"/>
    </row>
    <row r="2" spans="1:10" ht="15.75" x14ac:dyDescent="0.25">
      <c r="D2" s="254" t="s">
        <v>36</v>
      </c>
      <c r="E2" s="254"/>
      <c r="F2" s="254"/>
      <c r="G2" s="254"/>
      <c r="H2" s="254"/>
      <c r="I2" s="254"/>
    </row>
    <row r="3" spans="1:10" ht="15.75" x14ac:dyDescent="0.25">
      <c r="D3" s="254" t="s">
        <v>79</v>
      </c>
      <c r="E3" s="254"/>
      <c r="F3" s="254"/>
      <c r="G3" s="254"/>
      <c r="H3" s="254"/>
      <c r="I3" s="254"/>
    </row>
    <row r="4" spans="1:10" ht="15.75" x14ac:dyDescent="0.25">
      <c r="A4" s="21"/>
      <c r="B4" s="21"/>
      <c r="D4" s="254" t="s">
        <v>42</v>
      </c>
      <c r="E4" s="254"/>
      <c r="F4" s="254"/>
      <c r="G4" s="254"/>
      <c r="H4" s="254"/>
      <c r="I4" s="254"/>
      <c r="J4" s="1"/>
    </row>
    <row r="5" spans="1:10" ht="15.6" customHeight="1" x14ac:dyDescent="0.2">
      <c r="A5" s="22"/>
      <c r="B5" s="44"/>
      <c r="D5" s="160" t="s">
        <v>37</v>
      </c>
      <c r="E5" s="160" t="s">
        <v>38</v>
      </c>
      <c r="F5" s="160" t="s">
        <v>25</v>
      </c>
      <c r="G5" s="160" t="s">
        <v>23</v>
      </c>
      <c r="H5" s="160" t="s">
        <v>56</v>
      </c>
      <c r="I5" s="132" t="s">
        <v>13</v>
      </c>
      <c r="J5" s="22"/>
    </row>
    <row r="6" spans="1:10" ht="15.75" x14ac:dyDescent="0.25">
      <c r="A6" s="22"/>
      <c r="B6" s="44"/>
      <c r="D6" s="40" t="s">
        <v>39</v>
      </c>
      <c r="E6" s="43">
        <f>'Protección y control'!T14</f>
        <v>2950</v>
      </c>
      <c r="F6" s="43">
        <f>'Protección y control'!V14</f>
        <v>6200</v>
      </c>
      <c r="G6" s="43">
        <f>'Protección y control'!X14</f>
        <v>4100</v>
      </c>
      <c r="H6" s="43">
        <f>'Protección y control'!Z14</f>
        <v>0</v>
      </c>
      <c r="I6" s="112">
        <f>E6+F6+G6+H6</f>
        <v>13250</v>
      </c>
    </row>
    <row r="7" spans="1:10" ht="31.5" x14ac:dyDescent="0.25">
      <c r="A7" s="22"/>
      <c r="B7" s="44"/>
      <c r="D7" s="146" t="s">
        <v>109</v>
      </c>
      <c r="E7" s="43">
        <f>'Asistencia, orientacion y PC.'!T14</f>
        <v>4825</v>
      </c>
      <c r="F7" s="43">
        <f>'Asistencia, orientacion y PC.'!V14</f>
        <v>1700</v>
      </c>
      <c r="G7" s="43">
        <f>'Asistencia, orientacion y PC.'!X14</f>
        <v>1000</v>
      </c>
      <c r="H7" s="43">
        <f>'Asistencia, orientacion y PC.'!Z14</f>
        <v>1200</v>
      </c>
      <c r="I7" s="112">
        <f>E7+F7+G7+H7</f>
        <v>8725</v>
      </c>
    </row>
    <row r="8" spans="1:10" ht="15.75" x14ac:dyDescent="0.25">
      <c r="A8" s="45"/>
      <c r="B8" s="44"/>
      <c r="D8" s="40" t="s">
        <v>40</v>
      </c>
      <c r="E8" s="43">
        <f>'Uso Público'!T12</f>
        <v>7600</v>
      </c>
      <c r="F8" s="43">
        <f>'Uso Público'!V12</f>
        <v>0</v>
      </c>
      <c r="G8" s="43">
        <f>'Uso Público'!X12</f>
        <v>1200</v>
      </c>
      <c r="H8" s="43">
        <f>'Uso Público'!Z12</f>
        <v>0</v>
      </c>
      <c r="I8" s="112">
        <f>E8+F8+G8+H8</f>
        <v>8800</v>
      </c>
    </row>
    <row r="9" spans="1:10" ht="15.75" x14ac:dyDescent="0.25">
      <c r="A9" s="21"/>
      <c r="B9" s="21"/>
      <c r="D9" s="40" t="s">
        <v>41</v>
      </c>
      <c r="E9" s="43">
        <f>'Manejo De Recursos'!T19</f>
        <v>10750</v>
      </c>
      <c r="F9" s="43">
        <f>'Manejo De Recursos'!V19</f>
        <v>300</v>
      </c>
      <c r="G9" s="43">
        <f>'Manejo De Recursos'!X19</f>
        <v>0</v>
      </c>
      <c r="H9" s="43">
        <f>'Manejo De Recursos'!Z19</f>
        <v>0</v>
      </c>
      <c r="I9" s="112">
        <f>E9+F9+G9+H9</f>
        <v>11050</v>
      </c>
    </row>
    <row r="10" spans="1:10" ht="15.75" x14ac:dyDescent="0.25">
      <c r="A10" s="21"/>
      <c r="B10" s="21"/>
      <c r="D10" s="72" t="s">
        <v>26</v>
      </c>
      <c r="E10" s="43"/>
      <c r="F10" s="43"/>
      <c r="G10" s="43"/>
      <c r="H10" s="43"/>
      <c r="I10" s="113">
        <f>I6+I7+I8+I9</f>
        <v>41825</v>
      </c>
    </row>
    <row r="11" spans="1:10" x14ac:dyDescent="0.2">
      <c r="A11" s="21"/>
      <c r="B11" s="21"/>
    </row>
    <row r="12" spans="1:10" x14ac:dyDescent="0.2">
      <c r="A12" s="21"/>
      <c r="B12" s="21"/>
    </row>
    <row r="13" spans="1:10" x14ac:dyDescent="0.2">
      <c r="A13" s="21"/>
      <c r="B13" s="21"/>
      <c r="F13" s="255"/>
      <c r="G13" s="252"/>
    </row>
    <row r="14" spans="1:10" x14ac:dyDescent="0.2">
      <c r="A14" s="21"/>
      <c r="B14" s="21"/>
      <c r="D14" s="251"/>
      <c r="E14" s="251"/>
      <c r="F14" s="251"/>
      <c r="G14" s="251"/>
      <c r="H14" s="251"/>
      <c r="I14" s="251"/>
    </row>
    <row r="15" spans="1:10" x14ac:dyDescent="0.2">
      <c r="A15" s="21"/>
      <c r="B15" s="21"/>
      <c r="D15" s="251"/>
      <c r="E15" s="251"/>
      <c r="F15" s="251"/>
      <c r="G15" s="251"/>
      <c r="H15" s="251"/>
      <c r="I15" s="251"/>
    </row>
    <row r="16" spans="1:10" x14ac:dyDescent="0.2">
      <c r="A16" s="21"/>
      <c r="B16" s="21"/>
      <c r="D16" s="252"/>
      <c r="E16" s="252"/>
      <c r="F16" s="252"/>
      <c r="G16" s="252"/>
      <c r="H16" s="252"/>
      <c r="I16" s="252"/>
    </row>
    <row r="17" spans="4:7" x14ac:dyDescent="0.2">
      <c r="D17" s="1"/>
      <c r="E17" s="1"/>
      <c r="F17" s="1"/>
      <c r="G17" s="1"/>
    </row>
    <row r="18" spans="4:7" x14ac:dyDescent="0.2">
      <c r="D18" s="1"/>
      <c r="E18" s="1"/>
      <c r="F18" s="70"/>
      <c r="G18" s="1"/>
    </row>
    <row r="19" spans="4:7" x14ac:dyDescent="0.2">
      <c r="D19" s="1"/>
      <c r="E19" s="1"/>
      <c r="F19" s="45"/>
      <c r="G19" s="71"/>
    </row>
    <row r="21" spans="4:7" ht="15.75" x14ac:dyDescent="0.2">
      <c r="D21" s="41" t="s">
        <v>37</v>
      </c>
      <c r="E21" s="116" t="s">
        <v>13</v>
      </c>
    </row>
    <row r="22" spans="4:7" ht="15.75" x14ac:dyDescent="0.25">
      <c r="D22" s="40" t="s">
        <v>39</v>
      </c>
      <c r="E22" s="112">
        <v>13250</v>
      </c>
    </row>
    <row r="23" spans="4:7" ht="31.5" x14ac:dyDescent="0.25">
      <c r="D23" s="146" t="s">
        <v>109</v>
      </c>
      <c r="E23" s="112">
        <v>8725</v>
      </c>
    </row>
    <row r="24" spans="4:7" ht="15.75" x14ac:dyDescent="0.25">
      <c r="D24" s="40" t="s">
        <v>40</v>
      </c>
      <c r="E24" s="112">
        <v>8800</v>
      </c>
    </row>
    <row r="25" spans="4:7" ht="15.75" x14ac:dyDescent="0.25">
      <c r="D25" s="40" t="s">
        <v>41</v>
      </c>
      <c r="E25" s="112">
        <v>11050</v>
      </c>
    </row>
  </sheetData>
  <mergeCells count="8">
    <mergeCell ref="D14:I14"/>
    <mergeCell ref="D15:I15"/>
    <mergeCell ref="D16:I16"/>
    <mergeCell ref="A1:H1"/>
    <mergeCell ref="D2:I2"/>
    <mergeCell ref="D3:I3"/>
    <mergeCell ref="D4:I4"/>
    <mergeCell ref="F13:G13"/>
  </mergeCells>
  <pageMargins left="0.7" right="0.7" top="0.75" bottom="0.75" header="0.3" footer="0.3"/>
  <pageSetup paperSize="9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Protección y control</vt:lpstr>
      <vt:lpstr>Uso Público</vt:lpstr>
      <vt:lpstr>Manejo De Recursos</vt:lpstr>
      <vt:lpstr>Asistencia, orientacion y PC.</vt:lpstr>
      <vt:lpstr>RESUMEN PRESUPUESTO 2020</vt:lpstr>
    </vt:vector>
  </TitlesOfParts>
  <Company>CONAP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Samy Palacios</dc:creator>
  <cp:lastModifiedBy>Ileana</cp:lastModifiedBy>
  <cp:lastPrinted>2018-03-01T16:16:15Z</cp:lastPrinted>
  <dcterms:created xsi:type="dcterms:W3CDTF">2001-01-15T17:49:33Z</dcterms:created>
  <dcterms:modified xsi:type="dcterms:W3CDTF">2021-06-18T22:08:24Z</dcterms:modified>
</cp:coreProperties>
</file>