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 Forestal\Documents\OFM 2020\ÁREAS PROTEGIDAS-SIGAP-\POAS AREAS PROTEGIDAS 2022\Nueva Catarina\"/>
    </mc:Choice>
  </mc:AlternateContent>
  <bookViews>
    <workbookView xWindow="0" yWindow="0" windowWidth="20490" windowHeight="7665" tabRatio="640"/>
  </bookViews>
  <sheets>
    <sheet name="Protección y control" sheetId="1" r:id="rId1"/>
    <sheet name="Uso Público" sheetId="5" r:id="rId2"/>
    <sheet name="Manejo de Recursos" sheetId="16" r:id="rId3"/>
    <sheet name="Asistencia, Orientación y PC" sheetId="18" r:id="rId4"/>
    <sheet name="RESUMEN_PRESUPUESTO_2020" sheetId="12" r:id="rId5"/>
  </sheets>
  <definedNames>
    <definedName name="_xlnm.Print_Area" localSheetId="1">'Uso Público'!$A$1:$AA$10</definedName>
  </definedNames>
  <calcPr calcId="162913"/>
</workbook>
</file>

<file path=xl/calcChain.xml><?xml version="1.0" encoding="utf-8"?>
<calcChain xmlns="http://schemas.openxmlformats.org/spreadsheetml/2006/main">
  <c r="F7" i="12" l="1"/>
  <c r="F6" i="12"/>
  <c r="E7" i="12"/>
  <c r="D7" i="12"/>
  <c r="C7" i="12"/>
  <c r="B7" i="12"/>
  <c r="E6" i="12"/>
  <c r="D6" i="12"/>
  <c r="C6" i="12"/>
  <c r="B6" i="12"/>
  <c r="Y27" i="18"/>
  <c r="Y28" i="18" s="1"/>
  <c r="E9" i="12" s="1"/>
  <c r="E10" i="12" s="1"/>
  <c r="W27" i="18"/>
  <c r="W28" i="18" s="1"/>
  <c r="D9" i="12" s="1"/>
  <c r="U27" i="18"/>
  <c r="U28" i="18" s="1"/>
  <c r="C9" i="12" s="1"/>
  <c r="S27" i="18"/>
  <c r="S28" i="18" s="1"/>
  <c r="B9" i="12" s="1"/>
  <c r="Z26" i="18"/>
  <c r="Z27" i="18"/>
  <c r="Y13" i="18"/>
  <c r="W13" i="18"/>
  <c r="U13" i="18"/>
  <c r="S13" i="18"/>
  <c r="Z12" i="18"/>
  <c r="Z13" i="18" s="1"/>
  <c r="Z19" i="5"/>
  <c r="X19" i="5"/>
  <c r="X20" i="5" s="1"/>
  <c r="D8" i="12" s="1"/>
  <c r="V19" i="5"/>
  <c r="T19" i="5"/>
  <c r="T20" i="5" s="1"/>
  <c r="B8" i="12" s="1"/>
  <c r="AA13" i="1"/>
  <c r="Z13" i="1"/>
  <c r="X13" i="1"/>
  <c r="V13" i="1"/>
  <c r="T13" i="1"/>
  <c r="Z10" i="5"/>
  <c r="X10" i="5"/>
  <c r="V10" i="5"/>
  <c r="V20" i="5" s="1"/>
  <c r="C8" i="12" s="1"/>
  <c r="T10" i="5"/>
  <c r="AA20" i="16"/>
  <c r="Z20" i="16"/>
  <c r="Z21" i="16"/>
  <c r="X20" i="16"/>
  <c r="V20" i="16"/>
  <c r="V21" i="16"/>
  <c r="T20" i="16"/>
  <c r="AA10" i="1"/>
  <c r="AA17" i="5"/>
  <c r="AA18" i="5"/>
  <c r="AA16" i="5"/>
  <c r="AA19" i="5" s="1"/>
  <c r="AA20" i="5" s="1"/>
  <c r="AA9" i="5"/>
  <c r="AA10" i="5"/>
  <c r="AA10" i="16"/>
  <c r="X11" i="16"/>
  <c r="X21" i="16"/>
  <c r="V11" i="16"/>
  <c r="T11" i="16"/>
  <c r="AA11" i="16"/>
  <c r="AA21" i="16"/>
  <c r="AA12" i="1"/>
  <c r="AA9" i="1"/>
  <c r="Z20" i="5"/>
  <c r="T21" i="16"/>
  <c r="Z28" i="18" l="1"/>
  <c r="F9" i="12"/>
  <c r="D10" i="12"/>
  <c r="C10" i="12"/>
  <c r="F8" i="12"/>
  <c r="B10" i="12"/>
  <c r="F10" i="12" l="1"/>
</calcChain>
</file>

<file path=xl/sharedStrings.xml><?xml version="1.0" encoding="utf-8"?>
<sst xmlns="http://schemas.openxmlformats.org/spreadsheetml/2006/main" count="438" uniqueCount="121">
  <si>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</si>
  <si>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</si>
  <si>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</si>
  <si>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</si>
  <si>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</si>
  <si>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</si>
  <si>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</si>
  <si>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</si>
  <si>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</si>
  <si>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</si>
  <si>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</si>
  <si>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</si>
  <si>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</si>
  <si>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</si>
  <si>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</si>
  <si>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Meses</t>
  </si>
  <si>
    <t>Monto</t>
  </si>
  <si>
    <t>CONSEJO NACIONAL DE AREAS PROTEGIDAS -CONAP-</t>
  </si>
  <si>
    <t>Ubicación Geográfica</t>
  </si>
  <si>
    <t>Código</t>
  </si>
  <si>
    <t>Área Protegida</t>
  </si>
  <si>
    <t>CONAP</t>
  </si>
  <si>
    <t>X</t>
  </si>
  <si>
    <t>Uso Público</t>
  </si>
  <si>
    <t>1. Línea de acción: Conservación del área protegida y su biodiversidad.</t>
  </si>
  <si>
    <t xml:space="preserve">Código </t>
  </si>
  <si>
    <t xml:space="preserve">PROGRAMA </t>
  </si>
  <si>
    <t>Protección y Control</t>
  </si>
  <si>
    <t>Manejo de Recursos</t>
  </si>
  <si>
    <t>MUNICIPALIDAD</t>
  </si>
  <si>
    <t>COMUNIDAD</t>
  </si>
  <si>
    <t>1. Línea de acción: Conservación del área protegida y su biodiversidad</t>
  </si>
  <si>
    <t>2. Programa: Manejo de Recursos Naturales</t>
  </si>
  <si>
    <t>3. Sub programa: Manejo de ecosistemas y especies de flora y fauna</t>
  </si>
  <si>
    <t>2. Programa: Protección y control</t>
  </si>
  <si>
    <t>Boleta de Patrullaje, Fotografías</t>
  </si>
  <si>
    <t>Aldea Nueva Catarina</t>
  </si>
  <si>
    <t>CONSEJO NACIONAL DE ÁREAS PROTEGIDAS -CONAP-</t>
  </si>
  <si>
    <t>3. Sub programas: Prevención y atención de emergencias</t>
  </si>
  <si>
    <t>Patrullajes de control y vigilancia en el área protegida para prevenir incendios forestales, tala ilegal y cacería</t>
  </si>
  <si>
    <t>Comunidad</t>
  </si>
  <si>
    <t>Otras Instituciones</t>
  </si>
  <si>
    <t>Trifoliares Impresos</t>
  </si>
  <si>
    <t>Municipalidad de Jacaltenango</t>
  </si>
  <si>
    <t>Codigo</t>
  </si>
  <si>
    <t xml:space="preserve">CONAP </t>
  </si>
  <si>
    <t>1. Línea de acción: Conservación del Área Protegida y su Biodiversidad</t>
  </si>
  <si>
    <t>2. Programa: Uso Público</t>
  </si>
  <si>
    <t>3. Sub programa: Interpretación y educación ambiental</t>
  </si>
  <si>
    <t>3. Sub programa: Divulgacion y Relaciones Publicas</t>
  </si>
  <si>
    <t>PRESUPUESTO IDEAL</t>
  </si>
  <si>
    <t>OTRAS INSTITUCIONES</t>
  </si>
  <si>
    <t>Total</t>
  </si>
  <si>
    <t>Mantenimiento de rondas corta fuego de los tres polígonos que conforman el área protegida (Vieja Catarina, Pelillo, Yich Ku´h Watanh)</t>
  </si>
  <si>
    <t xml:space="preserve">Recolección de semillas nativas  </t>
  </si>
  <si>
    <t>Mantenimiento y limpieza (Senderos, área de camping, orilla del río)</t>
  </si>
  <si>
    <t>Comité de ecoturismo en coordinación de Auxiliatura</t>
  </si>
  <si>
    <t>Fotografías</t>
  </si>
  <si>
    <t>Rotulos establecidos en luagares estrategicos y fotografias</t>
  </si>
  <si>
    <t>Oficina Forestal Municipal</t>
  </si>
  <si>
    <t>Municipalidad</t>
  </si>
  <si>
    <t>PARQUE REGIONAL MUNICIPAL "VIEJA CATARINA"</t>
  </si>
  <si>
    <t>PARQUE REGIONAL MUNICIPAL  "VIEJA CATARINA"</t>
  </si>
  <si>
    <t>PLAN OPERATIVO ANUAL  2021</t>
  </si>
  <si>
    <t>Área municipal</t>
  </si>
  <si>
    <t xml:space="preserve"> Comunidad</t>
  </si>
  <si>
    <t>No</t>
  </si>
  <si>
    <t>2. Programa: Manejo de Recursos</t>
  </si>
  <si>
    <t>3. Sub programa: Actividades productivas</t>
  </si>
  <si>
    <t>Actualizar el plan de prevencion y control contra incendios forestales</t>
  </si>
  <si>
    <t xml:space="preserve">Municipalidad </t>
  </si>
  <si>
    <t>Municipio</t>
  </si>
  <si>
    <t>Desarrollar  acciónes basadas en instrumentos que contribuyan a la proteccion y conservación del área protegida.</t>
  </si>
  <si>
    <t>Fam-page creada con información de las acciónes que se desarrollan en el área protegida</t>
  </si>
  <si>
    <t>Otras instituciones</t>
  </si>
  <si>
    <t>Oficina Forestal Municipal, CONAP</t>
  </si>
  <si>
    <t>MUNICIPALIDAD DE JACALTENANGO</t>
  </si>
  <si>
    <t>Comunidad, Oficina Forestal Municipal, CONAP</t>
  </si>
  <si>
    <t>Comunidad, Oficina Forestal Municipal Y Guardarrecursos de CONAP</t>
  </si>
  <si>
    <t>Plan de prevencion y control contra incendios forestales actualizado</t>
  </si>
  <si>
    <t>Oficina Forestal Municipal, Comunidad, CONAP</t>
  </si>
  <si>
    <t>Inventario de Semillas y Fotografias</t>
  </si>
  <si>
    <t>Responsables</t>
  </si>
  <si>
    <t>El Área Protegida cuenta con sus instalaciones y diferentes áreas en buen estado.</t>
  </si>
  <si>
    <t>Sub Total</t>
  </si>
  <si>
    <t>PLAN OPERATIVO ANUAL 2022</t>
  </si>
  <si>
    <t>Resultado Esperado 2,022</t>
  </si>
  <si>
    <t>Objetivo 2. Disminuir actividades ilítcitas dentro del Área protegia a tráves de monitoreos constantes de las comunidades aledañas.</t>
  </si>
  <si>
    <t>Fotografías, listado de participantes</t>
  </si>
  <si>
    <t xml:space="preserve">Un plan integral para prevenir y controlar los incendios forestales </t>
  </si>
  <si>
    <t>El perímetro del área protegida con rondas cortafuego, para la proteccion contra incendios Forestales.</t>
  </si>
  <si>
    <t>Reducción deactividades ilicitas dentreo del Área Protegida.</t>
  </si>
  <si>
    <t>1.1. Disponer de  semillas forestales nativas del Área Protegida para su reproducción.</t>
  </si>
  <si>
    <t>2.1. Se cuenta con un espacio para la reproducción de semillas recolectadas dentro del Área Protegida.</t>
  </si>
  <si>
    <t>Producción de plantas forestales para su utilización en zonas desprovistas de cobertura forestal y aledañas al Área Protegida.</t>
  </si>
  <si>
    <t>Fotografías, Registros de producción</t>
  </si>
  <si>
    <t>PLAN OPERATIVO ANUAL  2022</t>
  </si>
  <si>
    <t>2.1.1. Elaboración y difusion de material radial y audio visual.</t>
  </si>
  <si>
    <t>2.2.1.Actualización de fan-page sobre el Área Protegida.</t>
  </si>
  <si>
    <t>2.1.1. Diseño, realizacion y colocación de rótulos en lugares estrategicos.</t>
  </si>
  <si>
    <t>2.2. Se cuenta con rotulos que den a conocer las Áreas Protegida.</t>
  </si>
  <si>
    <t xml:space="preserve">2.1. La poblacion local conoce de la importancia del Área Protegida a través de los multiples beneficios socio-ambientales que la misma brinda. </t>
  </si>
  <si>
    <t>2. Programa: Asistencia, orientación y participación comunitaria</t>
  </si>
  <si>
    <t>3. Sub-programa: Participación y generación de proyectos</t>
  </si>
  <si>
    <t>Objetivo 2. Mantener la participación de las comunidades en las acciónes desarrolladas por el proyecto consolidación del SIGAP</t>
  </si>
  <si>
    <t>Comunidades</t>
  </si>
  <si>
    <t xml:space="preserve">2.1.1. Un evento para la elaboración del plan de  inversion y plan de conservación. </t>
  </si>
  <si>
    <t>Consolidación del SIGAP - Oficina Forestal Municipal y Comunidades.</t>
  </si>
  <si>
    <t>Plan de inversión y conservación, impreso y entregado .</t>
  </si>
  <si>
    <t>CONAP (Consolidación del SIGAP)</t>
  </si>
  <si>
    <t>Otras instituciónes</t>
  </si>
  <si>
    <t>2.1   La comunidad participa en el desarrollo del proyecto consolidación del SIGAP</t>
  </si>
  <si>
    <t>3. Sub-programa: Capacitación, fortalecimiento local  y extensionismo</t>
  </si>
  <si>
    <t>Objetivo 1. Fortalecer las capacidades comunitarias en temas relacionados a la protección y conservación de la biodiversidad dentro y fuera de áreas protegidas.</t>
  </si>
  <si>
    <t>1.1. Las personas de las comunidades aledañas al Área Protegida son capacitadas para la atencion de incendios forestales.</t>
  </si>
  <si>
    <t>Municipio-Área Protegida</t>
  </si>
  <si>
    <t>1.1.1. Un taller sobre las tecnicas basicas para el control, combate y liquidación de incendios forestales dirigido a lideres comunitarios de comunidades aledañas al Área Protegida.</t>
  </si>
  <si>
    <t>Oficina Forestal Municipal, CONAP-CONRED</t>
  </si>
  <si>
    <t>Listado de participantes, fotografias.</t>
  </si>
  <si>
    <t>Otras Instituciones (CONRED, INAB)</t>
  </si>
  <si>
    <t>Asistencia, Orientación y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</si>
</sst>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[$Q-100A]#,##0.00"/>
    <numFmt numFmtId="166" formatCode="&quot;Q&quot;#,##0.00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name val="Arial"/>
      <family val="2"/>
    </font>
    <font>
      <sz val="12"/>
      <color theme="3" tint="-0.499984740745262"/>
      <name val="Times New Roman"/>
      <family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/>
      <bottom style="thin">
        <color theme="3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justify"/>
    </xf>
    <xf numFmtId="0" fontId="10" fillId="0" borderId="0" xfId="0" applyFont="1" applyAlignment="1">
      <alignment vertical="justify"/>
    </xf>
    <xf numFmtId="0" fontId="10" fillId="0" borderId="0" xfId="0" applyFont="1"/>
    <xf numFmtId="0" fontId="1" fillId="0" borderId="0" xfId="0" applyFont="1" applyBorder="1"/>
    <xf numFmtId="0" fontId="11" fillId="0" borderId="0" xfId="0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Border="1" applyAlignment="1"/>
    <xf numFmtId="0" fontId="8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3" fontId="13" fillId="0" borderId="0" xfId="0" applyNumberFormat="1" applyFont="1" applyBorder="1" applyAlignment="1"/>
    <xf numFmtId="0" fontId="2" fillId="2" borderId="0" xfId="0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/>
    <xf numFmtId="0" fontId="3" fillId="0" borderId="1" xfId="0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44" fontId="14" fillId="0" borderId="0" xfId="1" applyFont="1" applyBorder="1"/>
    <xf numFmtId="49" fontId="1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165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165" fontId="14" fillId="0" borderId="1" xfId="0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/>
    <xf numFmtId="44" fontId="4" fillId="0" borderId="1" xfId="0" applyNumberFormat="1" applyFont="1" applyBorder="1"/>
    <xf numFmtId="0" fontId="4" fillId="0" borderId="1" xfId="0" applyFont="1" applyBorder="1"/>
    <xf numFmtId="166" fontId="4" fillId="0" borderId="1" xfId="0" applyNumberFormat="1" applyFont="1" applyBorder="1"/>
    <xf numFmtId="165" fontId="4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166" fontId="3" fillId="0" borderId="1" xfId="0" applyNumberFormat="1" applyFont="1" applyFill="1" applyBorder="1" applyAlignment="1">
      <alignment horizontal="center" vertical="center" wrapText="1"/>
    </xf>
    <xf numFmtId="44" fontId="3" fillId="0" borderId="1" xfId="1" applyFont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3" fontId="14" fillId="0" borderId="1" xfId="0" applyNumberFormat="1" applyFont="1" applyBorder="1" applyAlignment="1">
      <alignment horizontal="center"/>
    </xf>
    <xf numFmtId="0" fontId="14" fillId="0" borderId="1" xfId="0" applyFont="1" applyFill="1" applyBorder="1"/>
    <xf numFmtId="3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7" fillId="0" borderId="0" xfId="0" applyFont="1" applyFill="1" applyBorder="1"/>
    <xf numFmtId="49" fontId="3" fillId="3" borderId="14" xfId="0" applyNumberFormat="1" applyFont="1" applyFill="1" applyBorder="1" applyAlignment="1">
      <alignment vertical="center" wrapText="1"/>
    </xf>
    <xf numFmtId="49" fontId="3" fillId="3" borderId="15" xfId="0" applyNumberFormat="1" applyFont="1" applyFill="1" applyBorder="1" applyAlignment="1">
      <alignment vertical="center" wrapText="1"/>
    </xf>
    <xf numFmtId="49" fontId="3" fillId="3" borderId="16" xfId="0" applyNumberFormat="1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/>
    <xf numFmtId="0" fontId="14" fillId="2" borderId="16" xfId="0" applyFont="1" applyFill="1" applyBorder="1" applyAlignment="1">
      <alignment horizontal="left" vertical="center" wrapText="1"/>
    </xf>
    <xf numFmtId="165" fontId="14" fillId="2" borderId="16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right" vertical="center" wrapText="1"/>
    </xf>
    <xf numFmtId="165" fontId="15" fillId="0" borderId="15" xfId="0" applyNumberFormat="1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165" fontId="15" fillId="0" borderId="19" xfId="0" applyNumberFormat="1" applyFont="1" applyBorder="1" applyAlignment="1">
      <alignment vertical="center" wrapText="1"/>
    </xf>
    <xf numFmtId="164" fontId="15" fillId="0" borderId="1" xfId="0" applyNumberFormat="1" applyFont="1" applyFill="1" applyBorder="1" applyAlignment="1">
      <alignment vertical="center" wrapText="1"/>
    </xf>
    <xf numFmtId="165" fontId="15" fillId="0" borderId="1" xfId="0" applyNumberFormat="1" applyFont="1" applyBorder="1"/>
    <xf numFmtId="0" fontId="15" fillId="0" borderId="1" xfId="0" applyFont="1" applyBorder="1"/>
    <xf numFmtId="44" fontId="8" fillId="0" borderId="1" xfId="0" applyNumberFormat="1" applyFont="1" applyBorder="1"/>
    <xf numFmtId="0" fontId="14" fillId="2" borderId="16" xfId="0" applyFont="1" applyFill="1" applyBorder="1" applyAlignment="1">
      <alignment horizontal="center" vertical="center" wrapText="1"/>
    </xf>
    <xf numFmtId="165" fontId="15" fillId="0" borderId="14" xfId="0" applyNumberFormat="1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44" fontId="14" fillId="0" borderId="1" xfId="0" applyNumberFormat="1" applyFont="1" applyBorder="1"/>
    <xf numFmtId="3" fontId="14" fillId="0" borderId="1" xfId="0" quotePrefix="1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0" fillId="4" borderId="0" xfId="0" applyFill="1"/>
    <xf numFmtId="0" fontId="17" fillId="0" borderId="1" xfId="0" applyFont="1" applyFill="1" applyBorder="1" applyAlignment="1">
      <alignment horizontal="left" vertical="justify"/>
    </xf>
    <xf numFmtId="0" fontId="17" fillId="0" borderId="1" xfId="0" applyFont="1" applyFill="1" applyBorder="1" applyAlignment="1">
      <alignment vertical="justify"/>
    </xf>
    <xf numFmtId="0" fontId="17" fillId="0" borderId="1" xfId="0" applyFont="1" applyFill="1" applyBorder="1"/>
    <xf numFmtId="0" fontId="14" fillId="0" borderId="1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4" fillId="0" borderId="1" xfId="0" applyNumberFormat="1" applyFont="1" applyBorder="1"/>
    <xf numFmtId="0" fontId="14" fillId="0" borderId="1" xfId="0" applyFont="1" applyFill="1" applyBorder="1" applyAlignment="1">
      <alignment wrapText="1"/>
    </xf>
    <xf numFmtId="0" fontId="14" fillId="0" borderId="15" xfId="0" applyNumberFormat="1" applyFont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165" fontId="14" fillId="2" borderId="15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/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49" fontId="14" fillId="3" borderId="2" xfId="0" applyNumberFormat="1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14" fillId="3" borderId="8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4" fillId="3" borderId="2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3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Programa de Manejo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04-4443-BCE1-010AF70BBA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04-4443-BCE1-010AF70BBA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904-4443-BCE1-010AF70BBA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904-4443-BCE1-010AF70BBA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RESUMEN_PRESUPUESTO_2020!$A$15:$A$18</c:f>
              <c:strCache>
                <c:ptCount val="4"/>
                <c:pt idx="0">
                  <c:v>Protección y Control</c:v>
                </c:pt>
                <c:pt idx="1">
                  <c:v>Manejo de Recursos</c:v>
                </c:pt>
                <c:pt idx="2">
                  <c:v>Uso Público</c:v>
                </c:pt>
                <c:pt idx="3">
                  <c:v>Asistencia, Orientación y Participación Ciudadana</c:v>
                </c:pt>
              </c:strCache>
            </c:strRef>
          </c:cat>
          <c:val>
            <c:numRef>
              <c:f>RESUMEN_PRESUPUESTO_2020!$B$15:$B$18</c:f>
              <c:numCache>
                <c:formatCode>General</c:formatCode>
                <c:ptCount val="4"/>
                <c:pt idx="0">
                  <c:v>21100</c:v>
                </c:pt>
                <c:pt idx="1">
                  <c:v>11050</c:v>
                </c:pt>
                <c:pt idx="2">
                  <c:v>16050</c:v>
                </c:pt>
                <c:pt idx="3">
                  <c:v>12600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A-492D-9B0A-D6447F3D9AF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246529</xdr:colOff>
      <xdr:row>9</xdr:row>
      <xdr:rowOff>146796</xdr:rowOff>
    </xdr:from>
    <xdr:to>
      <xdr:col>12</xdr:col>
      <xdr:colOff>246529</xdr:colOff>
      <xdr:row>24</xdr:row>
      <xdr:rowOff>110937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6"/>
  <sheetViews>
    <sheetView tabSelected="1" topLeftCell="A10" zoomScale="55" zoomScaleNormal="55" workbookViewId="0">
      <selection activeCell="R9" sqref="R9"/>
    </sheetView>
  </sheetViews>
  <sheetFormatPr baseColWidth="10" defaultRowHeight="12.75" x14ac:dyDescent="0.2"/>
  <cols>
    <col min="1" max="1" width="8.85546875" customWidth="1"/>
    <col min="2" max="2" width="16.28515625" customWidth="1"/>
    <col min="3" max="3" width="18.42578125" bestFit="1" customWidth="1"/>
    <col min="4" max="4" width="21" customWidth="1"/>
    <col min="5" max="5" width="3.42578125" customWidth="1"/>
    <col min="6" max="16" width="2.5703125" customWidth="1"/>
    <col min="17" max="17" width="21.28515625" customWidth="1"/>
    <col min="18" max="18" width="20.7109375" customWidth="1"/>
    <col min="19" max="19" width="17.28515625" customWidth="1"/>
    <col min="20" max="20" width="17.7109375" customWidth="1"/>
    <col min="21" max="21" width="14.85546875" style="10" customWidth="1"/>
    <col min="22" max="22" width="17.140625" style="10" customWidth="1"/>
    <col min="23" max="23" width="12.140625" style="10" customWidth="1"/>
    <col min="24" max="24" width="17.7109375" style="10" customWidth="1"/>
    <col min="25" max="25" width="15.42578125" customWidth="1"/>
    <col min="26" max="26" width="19.28515625" customWidth="1"/>
    <col min="27" max="27" width="18.85546875" customWidth="1"/>
  </cols>
  <sheetData>
    <row r="1" spans="1:29" s="2" customFormat="1" ht="15.75" x14ac:dyDescent="0.25">
      <c r="A1" s="157" t="s">
        <v>37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29" s="2" customFormat="1" ht="15.75" x14ac:dyDescent="0.25">
      <c r="A2" s="157" t="s">
        <v>85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9" s="2" customFormat="1" ht="15.75" customHeight="1" x14ac:dyDescent="0.25">
      <c r="A3" s="157" t="s">
        <v>61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</row>
    <row r="4" spans="1:29" ht="15.75" x14ac:dyDescent="0.25">
      <c r="A4" s="150" t="s">
        <v>31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25"/>
    </row>
    <row r="5" spans="1:29" ht="15.75" x14ac:dyDescent="0.25">
      <c r="A5" s="150" t="s">
        <v>34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</row>
    <row r="6" spans="1:29" ht="15.75" x14ac:dyDescent="0.25">
      <c r="A6" s="150" t="s">
        <v>38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</row>
    <row r="7" spans="1:29" s="3" customFormat="1" ht="56.25" customHeight="1" x14ac:dyDescent="0.2">
      <c r="A7" s="159" t="s">
        <v>14</v>
      </c>
      <c r="B7" s="121" t="s">
        <v>86</v>
      </c>
      <c r="C7" s="121" t="s">
        <v>18</v>
      </c>
      <c r="D7" s="120" t="s">
        <v>0</v>
      </c>
      <c r="E7" s="149" t="s">
        <v>15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 t="s">
        <v>82</v>
      </c>
      <c r="R7" s="149" t="s">
        <v>11</v>
      </c>
      <c r="S7" s="158" t="s">
        <v>12</v>
      </c>
      <c r="T7" s="158"/>
      <c r="U7" s="158"/>
      <c r="V7" s="158"/>
      <c r="W7" s="158"/>
      <c r="X7" s="158"/>
      <c r="Y7" s="158"/>
      <c r="Z7" s="158"/>
      <c r="AA7" s="158"/>
    </row>
    <row r="8" spans="1:29" s="4" customFormat="1" ht="73.5" customHeight="1" x14ac:dyDescent="0.2">
      <c r="A8" s="159"/>
      <c r="B8" s="151" t="s">
        <v>72</v>
      </c>
      <c r="C8" s="152"/>
      <c r="D8" s="153"/>
      <c r="E8" s="29" t="s">
        <v>1</v>
      </c>
      <c r="F8" s="29" t="s">
        <v>2</v>
      </c>
      <c r="G8" s="29" t="s">
        <v>3</v>
      </c>
      <c r="H8" s="29" t="s">
        <v>4</v>
      </c>
      <c r="I8" s="29" t="s">
        <v>3</v>
      </c>
      <c r="J8" s="29" t="s">
        <v>5</v>
      </c>
      <c r="K8" s="29" t="s">
        <v>5</v>
      </c>
      <c r="L8" s="29" t="s">
        <v>4</v>
      </c>
      <c r="M8" s="29" t="s">
        <v>6</v>
      </c>
      <c r="N8" s="29" t="s">
        <v>7</v>
      </c>
      <c r="O8" s="29" t="s">
        <v>8</v>
      </c>
      <c r="P8" s="29" t="s">
        <v>9</v>
      </c>
      <c r="Q8" s="149"/>
      <c r="R8" s="149"/>
      <c r="S8" s="30" t="s">
        <v>19</v>
      </c>
      <c r="T8" s="113" t="s">
        <v>16</v>
      </c>
      <c r="U8" s="30" t="s">
        <v>19</v>
      </c>
      <c r="V8" s="113" t="s">
        <v>16</v>
      </c>
      <c r="W8" s="30" t="s">
        <v>19</v>
      </c>
      <c r="X8" s="113" t="s">
        <v>16</v>
      </c>
      <c r="Y8" s="30" t="s">
        <v>19</v>
      </c>
      <c r="Z8" s="113" t="s">
        <v>16</v>
      </c>
      <c r="AA8" s="113" t="s">
        <v>13</v>
      </c>
      <c r="AC8" s="12"/>
    </row>
    <row r="9" spans="1:29" s="4" customFormat="1" ht="180.75" customHeight="1" x14ac:dyDescent="0.2">
      <c r="A9" s="32">
        <v>1</v>
      </c>
      <c r="B9" s="66" t="s">
        <v>90</v>
      </c>
      <c r="C9" s="32" t="s">
        <v>20</v>
      </c>
      <c r="D9" s="32" t="s">
        <v>53</v>
      </c>
      <c r="E9" s="33" t="s">
        <v>22</v>
      </c>
      <c r="F9" s="33" t="s">
        <v>22</v>
      </c>
      <c r="G9" s="33" t="s">
        <v>22</v>
      </c>
      <c r="H9" s="33"/>
      <c r="I9" s="33"/>
      <c r="J9" s="33"/>
      <c r="K9" s="33"/>
      <c r="L9" s="33"/>
      <c r="M9" s="33"/>
      <c r="N9" s="33"/>
      <c r="O9" s="33"/>
      <c r="P9" s="33"/>
      <c r="Q9" s="32" t="s">
        <v>77</v>
      </c>
      <c r="R9" s="34" t="s">
        <v>88</v>
      </c>
      <c r="S9" s="32" t="s">
        <v>70</v>
      </c>
      <c r="T9" s="35">
        <v>600</v>
      </c>
      <c r="U9" s="32" t="s">
        <v>40</v>
      </c>
      <c r="V9" s="36">
        <v>7500</v>
      </c>
      <c r="W9" s="32" t="s">
        <v>21</v>
      </c>
      <c r="X9" s="35">
        <v>1200</v>
      </c>
      <c r="Y9" s="37" t="s">
        <v>41</v>
      </c>
      <c r="Z9" s="117">
        <v>0</v>
      </c>
      <c r="AA9" s="36">
        <f>SUM(T9+X9+V9+Z9)</f>
        <v>9300</v>
      </c>
    </row>
    <row r="10" spans="1:29" ht="125.25" customHeight="1" x14ac:dyDescent="0.2">
      <c r="A10" s="32">
        <v>2</v>
      </c>
      <c r="B10" s="124" t="s">
        <v>89</v>
      </c>
      <c r="C10" s="32" t="s">
        <v>60</v>
      </c>
      <c r="D10" s="116" t="s">
        <v>69</v>
      </c>
      <c r="E10" s="60" t="s">
        <v>22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116" t="s">
        <v>59</v>
      </c>
      <c r="R10" s="60" t="s">
        <v>79</v>
      </c>
      <c r="S10" s="116" t="s">
        <v>70</v>
      </c>
      <c r="T10" s="61">
        <v>200</v>
      </c>
      <c r="U10" s="62" t="s">
        <v>40</v>
      </c>
      <c r="V10" s="61">
        <v>0</v>
      </c>
      <c r="W10" s="61" t="s">
        <v>21</v>
      </c>
      <c r="X10" s="61">
        <v>200</v>
      </c>
      <c r="Y10" s="41" t="s">
        <v>41</v>
      </c>
      <c r="Z10" s="61">
        <v>0</v>
      </c>
      <c r="AA10" s="63">
        <f>Z10+X10+V10+T10</f>
        <v>400</v>
      </c>
    </row>
    <row r="11" spans="1:29" ht="63.75" customHeight="1" x14ac:dyDescent="0.2">
      <c r="A11" s="32"/>
      <c r="B11" s="154" t="s">
        <v>87</v>
      </c>
      <c r="C11" s="155"/>
      <c r="D11" s="156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119"/>
      <c r="R11" s="60"/>
      <c r="S11" s="119"/>
      <c r="T11" s="61"/>
      <c r="U11" s="62"/>
      <c r="V11" s="61"/>
      <c r="W11" s="61"/>
      <c r="X11" s="61"/>
      <c r="Y11" s="41"/>
      <c r="Z11" s="61"/>
      <c r="AA11" s="63"/>
    </row>
    <row r="12" spans="1:29" ht="132.75" customHeight="1" x14ac:dyDescent="0.2">
      <c r="A12" s="32">
        <v>3</v>
      </c>
      <c r="B12" s="66" t="s">
        <v>91</v>
      </c>
      <c r="C12" s="32" t="s">
        <v>20</v>
      </c>
      <c r="D12" s="32" t="s">
        <v>39</v>
      </c>
      <c r="E12" s="38" t="s">
        <v>22</v>
      </c>
      <c r="F12" s="38" t="s">
        <v>22</v>
      </c>
      <c r="G12" s="38" t="s">
        <v>22</v>
      </c>
      <c r="H12" s="38" t="s">
        <v>22</v>
      </c>
      <c r="I12" s="38" t="s">
        <v>22</v>
      </c>
      <c r="J12" s="38" t="s">
        <v>22</v>
      </c>
      <c r="K12" s="38" t="s">
        <v>22</v>
      </c>
      <c r="L12" s="38" t="s">
        <v>22</v>
      </c>
      <c r="M12" s="38" t="s">
        <v>22</v>
      </c>
      <c r="N12" s="38" t="s">
        <v>22</v>
      </c>
      <c r="O12" s="38" t="s">
        <v>22</v>
      </c>
      <c r="P12" s="38" t="s">
        <v>22</v>
      </c>
      <c r="Q12" s="32" t="s">
        <v>78</v>
      </c>
      <c r="R12" s="32" t="s">
        <v>35</v>
      </c>
      <c r="S12" s="32" t="s">
        <v>70</v>
      </c>
      <c r="T12" s="35">
        <v>2400</v>
      </c>
      <c r="U12" s="39" t="s">
        <v>40</v>
      </c>
      <c r="V12" s="41">
        <v>1800</v>
      </c>
      <c r="W12" s="39" t="s">
        <v>21</v>
      </c>
      <c r="X12" s="40">
        <v>7200</v>
      </c>
      <c r="Y12" s="41" t="s">
        <v>41</v>
      </c>
      <c r="Z12" s="117">
        <v>0</v>
      </c>
      <c r="AA12" s="41">
        <f>T12+X12+V12+Z12</f>
        <v>11400</v>
      </c>
    </row>
    <row r="13" spans="1:29" ht="24.75" customHeight="1" x14ac:dyDescent="0.3">
      <c r="A13" s="148" t="s">
        <v>52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70">
        <f>T12+T10+T9</f>
        <v>3200</v>
      </c>
      <c r="U13" s="71"/>
      <c r="V13" s="72">
        <f>V12+V10+V9</f>
        <v>9300</v>
      </c>
      <c r="W13" s="71"/>
      <c r="X13" s="70">
        <f>X12+X10+X9</f>
        <v>8600</v>
      </c>
      <c r="Y13" s="71"/>
      <c r="Z13" s="72">
        <f>Z12+Z10+Z9</f>
        <v>0</v>
      </c>
      <c r="AA13" s="72">
        <f>AA12+AA10+AA9</f>
        <v>21100</v>
      </c>
    </row>
    <row r="14" spans="1:29" x14ac:dyDescent="0.2">
      <c r="B14" s="4"/>
      <c r="C14" s="15"/>
    </row>
    <row r="15" spans="1:29" x14ac:dyDescent="0.2">
      <c r="B15" s="4"/>
      <c r="C15" s="14"/>
    </row>
    <row r="16" spans="1:29" x14ac:dyDescent="0.2">
      <c r="B16" s="4"/>
      <c r="C16" s="14"/>
    </row>
  </sheetData>
  <mergeCells count="14">
    <mergeCell ref="A1:AA1"/>
    <mergeCell ref="A2:AA2"/>
    <mergeCell ref="A3:AA3"/>
    <mergeCell ref="S7:AA7"/>
    <mergeCell ref="Q7:Q8"/>
    <mergeCell ref="A7:A8"/>
    <mergeCell ref="R7:R8"/>
    <mergeCell ref="A13:S13"/>
    <mergeCell ref="E7:P7"/>
    <mergeCell ref="A4:AA4"/>
    <mergeCell ref="A5:AA5"/>
    <mergeCell ref="A6:AA6"/>
    <mergeCell ref="B8:D8"/>
    <mergeCell ref="B11:D11"/>
  </mergeCells>
  <phoneticPr fontId="0" type="noConversion"/>
  <printOptions horizontalCentered="1"/>
  <pageMargins left="0" right="0.19685039370078741" top="0.39370078740157483" bottom="0.39370078740157483" header="0" footer="0"/>
  <pageSetup scale="95" orientation="landscape" r:id="rId1"/>
  <headerFooter alignWithMargins="0"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20"/>
  <sheetViews>
    <sheetView zoomScale="55" zoomScaleNormal="55" zoomScalePageLayoutView="90" workbookViewId="0">
      <selection activeCell="A12" sqref="A12:AA12"/>
    </sheetView>
  </sheetViews>
  <sheetFormatPr baseColWidth="10" defaultRowHeight="12.75" x14ac:dyDescent="0.2"/>
  <cols>
    <col min="1" max="1" width="7.85546875" style="8" customWidth="1"/>
    <col min="2" max="2" width="20.28515625" style="6" customWidth="1"/>
    <col min="3" max="3" width="16.28515625" style="7" customWidth="1"/>
    <col min="4" max="4" width="24.5703125" style="7" customWidth="1"/>
    <col min="5" max="16" width="2.5703125" style="7" customWidth="1"/>
    <col min="17" max="17" width="17.5703125" style="8" customWidth="1"/>
    <col min="18" max="18" width="18.140625" style="11" customWidth="1"/>
    <col min="19" max="19" width="19" style="8" customWidth="1"/>
    <col min="20" max="20" width="16.42578125" style="8" customWidth="1"/>
    <col min="21" max="21" width="14.7109375" style="10" customWidth="1"/>
    <col min="22" max="22" width="14.7109375" style="8" customWidth="1"/>
    <col min="23" max="23" width="11.5703125" style="8" customWidth="1"/>
    <col min="24" max="24" width="16.42578125" style="8" customWidth="1"/>
    <col min="25" max="25" width="15.5703125" style="8" bestFit="1" customWidth="1"/>
    <col min="26" max="26" width="11.140625" style="8" customWidth="1"/>
    <col min="27" max="27" width="20.5703125" style="8" customWidth="1"/>
  </cols>
  <sheetData>
    <row r="1" spans="1:30" s="2" customFormat="1" ht="15.75" x14ac:dyDescent="0.25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30" s="2" customFormat="1" ht="15.75" x14ac:dyDescent="0.25">
      <c r="A2" s="157" t="s">
        <v>96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30" s="2" customFormat="1" ht="15.75" customHeight="1" x14ac:dyDescent="0.25">
      <c r="A3" s="157" t="s">
        <v>61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</row>
    <row r="4" spans="1:30" ht="18.75" customHeight="1" x14ac:dyDescent="0.2">
      <c r="A4" s="163" t="s">
        <v>46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</row>
    <row r="5" spans="1:30" ht="15.75" x14ac:dyDescent="0.2">
      <c r="A5" s="163" t="s">
        <v>47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</row>
    <row r="6" spans="1:30" ht="15.75" x14ac:dyDescent="0.2">
      <c r="A6" s="163" t="s">
        <v>48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</row>
    <row r="7" spans="1:30" ht="30.75" customHeight="1" x14ac:dyDescent="0.2">
      <c r="A7" s="164" t="s">
        <v>14</v>
      </c>
      <c r="B7" s="149" t="s">
        <v>86</v>
      </c>
      <c r="C7" s="149" t="s">
        <v>18</v>
      </c>
      <c r="D7" s="164" t="s">
        <v>0</v>
      </c>
      <c r="E7" s="149" t="s">
        <v>15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 t="s">
        <v>10</v>
      </c>
      <c r="R7" s="149" t="s">
        <v>11</v>
      </c>
      <c r="S7" s="164" t="s">
        <v>12</v>
      </c>
      <c r="T7" s="164"/>
      <c r="U7" s="164"/>
      <c r="V7" s="164"/>
      <c r="W7" s="164"/>
      <c r="X7" s="164"/>
      <c r="Y7" s="164"/>
      <c r="Z7" s="164"/>
      <c r="AA7" s="164"/>
    </row>
    <row r="8" spans="1:30" ht="30.75" customHeight="1" x14ac:dyDescent="0.2">
      <c r="A8" s="164"/>
      <c r="B8" s="149"/>
      <c r="C8" s="149"/>
      <c r="D8" s="164"/>
      <c r="E8" s="43" t="s">
        <v>1</v>
      </c>
      <c r="F8" s="43" t="s">
        <v>2</v>
      </c>
      <c r="G8" s="43" t="s">
        <v>3</v>
      </c>
      <c r="H8" s="43" t="s">
        <v>4</v>
      </c>
      <c r="I8" s="43" t="s">
        <v>3</v>
      </c>
      <c r="J8" s="43" t="s">
        <v>5</v>
      </c>
      <c r="K8" s="43" t="s">
        <v>5</v>
      </c>
      <c r="L8" s="43" t="s">
        <v>4</v>
      </c>
      <c r="M8" s="43" t="s">
        <v>6</v>
      </c>
      <c r="N8" s="43" t="s">
        <v>7</v>
      </c>
      <c r="O8" s="43" t="s">
        <v>8</v>
      </c>
      <c r="P8" s="43" t="s">
        <v>9</v>
      </c>
      <c r="Q8" s="149"/>
      <c r="R8" s="149"/>
      <c r="S8" s="45" t="s">
        <v>19</v>
      </c>
      <c r="T8" s="45" t="s">
        <v>16</v>
      </c>
      <c r="U8" s="45" t="s">
        <v>19</v>
      </c>
      <c r="V8" s="45" t="s">
        <v>16</v>
      </c>
      <c r="W8" s="45" t="s">
        <v>19</v>
      </c>
      <c r="X8" s="45" t="s">
        <v>16</v>
      </c>
      <c r="Y8" s="45" t="s">
        <v>19</v>
      </c>
      <c r="Z8" s="45" t="s">
        <v>16</v>
      </c>
      <c r="AA8" s="45" t="s">
        <v>13</v>
      </c>
    </row>
    <row r="9" spans="1:30" ht="100.5" customHeight="1" x14ac:dyDescent="0.2">
      <c r="A9" s="32">
        <v>1</v>
      </c>
      <c r="B9" s="34" t="s">
        <v>83</v>
      </c>
      <c r="C9" s="34" t="s">
        <v>20</v>
      </c>
      <c r="D9" s="32" t="s">
        <v>55</v>
      </c>
      <c r="E9" s="33" t="s">
        <v>22</v>
      </c>
      <c r="F9" s="33" t="s">
        <v>22</v>
      </c>
      <c r="G9" s="33" t="s">
        <v>22</v>
      </c>
      <c r="H9" s="33"/>
      <c r="I9" s="33"/>
      <c r="J9" s="56"/>
      <c r="K9" s="56"/>
      <c r="L9" s="56"/>
      <c r="M9" s="56"/>
      <c r="N9" s="56"/>
      <c r="O9" s="33"/>
      <c r="P9" s="33"/>
      <c r="Q9" s="34" t="s">
        <v>56</v>
      </c>
      <c r="R9" s="34" t="s">
        <v>57</v>
      </c>
      <c r="S9" s="32" t="s">
        <v>43</v>
      </c>
      <c r="T9" s="41">
        <v>0</v>
      </c>
      <c r="U9" s="46" t="s">
        <v>40</v>
      </c>
      <c r="V9" s="41">
        <v>8700</v>
      </c>
      <c r="W9" s="46" t="s">
        <v>21</v>
      </c>
      <c r="X9" s="41">
        <v>0</v>
      </c>
      <c r="Y9" s="32" t="s">
        <v>41</v>
      </c>
      <c r="Z9" s="41">
        <v>0</v>
      </c>
      <c r="AA9" s="57">
        <f>T9+V9+X9</f>
        <v>8700</v>
      </c>
    </row>
    <row r="10" spans="1:30" s="1" customFormat="1" ht="22.5" customHeight="1" x14ac:dyDescent="0.2">
      <c r="A10" s="165" t="s">
        <v>84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7"/>
      <c r="T10" s="112">
        <f>SUM(T9:T9)</f>
        <v>0</v>
      </c>
      <c r="U10" s="112"/>
      <c r="V10" s="112">
        <f>SUM(V9:V9)</f>
        <v>8700</v>
      </c>
      <c r="W10" s="112"/>
      <c r="X10" s="112">
        <f>SUM(X9:X9)</f>
        <v>0</v>
      </c>
      <c r="Y10" s="112"/>
      <c r="Z10" s="112">
        <f>SUM(Z9:Z9)</f>
        <v>0</v>
      </c>
      <c r="AA10" s="112">
        <f>SUM(AA9:AA9)</f>
        <v>8700</v>
      </c>
    </row>
    <row r="11" spans="1:30" s="5" customFormat="1" ht="19.5" customHeight="1" x14ac:dyDescent="0.2">
      <c r="A11" s="168" t="s">
        <v>46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70"/>
    </row>
    <row r="12" spans="1:30" s="9" customFormat="1" ht="17.25" customHeight="1" x14ac:dyDescent="0.2">
      <c r="A12" s="162" t="s">
        <v>47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</row>
    <row r="13" spans="1:30" s="1" customFormat="1" ht="21.75" customHeight="1" x14ac:dyDescent="0.2">
      <c r="A13" s="162" t="s">
        <v>49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</row>
    <row r="14" spans="1:30" ht="24.75" customHeight="1" x14ac:dyDescent="0.2">
      <c r="A14" s="164" t="s">
        <v>14</v>
      </c>
      <c r="B14" s="149" t="s">
        <v>86</v>
      </c>
      <c r="C14" s="149" t="s">
        <v>18</v>
      </c>
      <c r="D14" s="164" t="s">
        <v>0</v>
      </c>
      <c r="E14" s="149" t="s">
        <v>15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 t="s">
        <v>10</v>
      </c>
      <c r="R14" s="149" t="s">
        <v>11</v>
      </c>
      <c r="S14" s="158" t="s">
        <v>12</v>
      </c>
      <c r="T14" s="158"/>
      <c r="U14" s="158"/>
      <c r="V14" s="158"/>
      <c r="W14" s="158"/>
      <c r="X14" s="158"/>
      <c r="Y14" s="158"/>
      <c r="Z14" s="158"/>
      <c r="AA14" s="158"/>
      <c r="AD14" s="8"/>
    </row>
    <row r="15" spans="1:30" ht="29.25" customHeight="1" x14ac:dyDescent="0.2">
      <c r="A15" s="164"/>
      <c r="B15" s="149"/>
      <c r="C15" s="149"/>
      <c r="D15" s="164"/>
      <c r="E15" s="43" t="s">
        <v>1</v>
      </c>
      <c r="F15" s="43" t="s">
        <v>2</v>
      </c>
      <c r="G15" s="43" t="s">
        <v>3</v>
      </c>
      <c r="H15" s="43" t="s">
        <v>4</v>
      </c>
      <c r="I15" s="43" t="s">
        <v>3</v>
      </c>
      <c r="J15" s="43" t="s">
        <v>5</v>
      </c>
      <c r="K15" s="43" t="s">
        <v>5</v>
      </c>
      <c r="L15" s="43" t="s">
        <v>4</v>
      </c>
      <c r="M15" s="43" t="s">
        <v>6</v>
      </c>
      <c r="N15" s="43" t="s">
        <v>7</v>
      </c>
      <c r="O15" s="43" t="s">
        <v>8</v>
      </c>
      <c r="P15" s="43" t="s">
        <v>9</v>
      </c>
      <c r="Q15" s="149"/>
      <c r="R15" s="149"/>
      <c r="S15" s="31" t="s">
        <v>19</v>
      </c>
      <c r="T15" s="31" t="s">
        <v>16</v>
      </c>
      <c r="U15" s="31" t="s">
        <v>19</v>
      </c>
      <c r="V15" s="31" t="s">
        <v>16</v>
      </c>
      <c r="W15" s="31" t="s">
        <v>19</v>
      </c>
      <c r="X15" s="31" t="s">
        <v>16</v>
      </c>
      <c r="Y15" s="31" t="s">
        <v>19</v>
      </c>
      <c r="Z15" s="31" t="s">
        <v>16</v>
      </c>
      <c r="AA15" s="31" t="s">
        <v>13</v>
      </c>
    </row>
    <row r="16" spans="1:30" ht="121.5" customHeight="1" x14ac:dyDescent="0.2">
      <c r="A16" s="32">
        <v>1</v>
      </c>
      <c r="B16" s="160" t="s">
        <v>101</v>
      </c>
      <c r="C16" s="109" t="s">
        <v>71</v>
      </c>
      <c r="D16" s="66" t="s">
        <v>97</v>
      </c>
      <c r="E16" s="42"/>
      <c r="F16" s="42" t="s">
        <v>22</v>
      </c>
      <c r="G16" s="42" t="s">
        <v>22</v>
      </c>
      <c r="H16" s="42" t="s">
        <v>22</v>
      </c>
      <c r="I16" s="32"/>
      <c r="J16" s="32"/>
      <c r="K16" s="32"/>
      <c r="L16" s="32"/>
      <c r="M16" s="32"/>
      <c r="N16" s="32"/>
      <c r="O16" s="32"/>
      <c r="P16" s="32"/>
      <c r="Q16" s="32" t="s">
        <v>75</v>
      </c>
      <c r="R16" s="32" t="s">
        <v>42</v>
      </c>
      <c r="S16" s="32" t="s">
        <v>43</v>
      </c>
      <c r="T16" s="41">
        <v>3000</v>
      </c>
      <c r="U16" s="41" t="s">
        <v>40</v>
      </c>
      <c r="V16" s="41">
        <v>300</v>
      </c>
      <c r="W16" s="32" t="s">
        <v>21</v>
      </c>
      <c r="X16" s="41">
        <v>400</v>
      </c>
      <c r="Y16" s="41" t="s">
        <v>41</v>
      </c>
      <c r="Z16" s="41">
        <v>0</v>
      </c>
      <c r="AA16" s="41">
        <f>T16+X16+V16+Z16</f>
        <v>3700</v>
      </c>
    </row>
    <row r="17" spans="1:27" ht="123" customHeight="1" x14ac:dyDescent="0.2">
      <c r="A17" s="68">
        <v>2</v>
      </c>
      <c r="B17" s="160"/>
      <c r="C17" s="109" t="s">
        <v>71</v>
      </c>
      <c r="D17" s="66" t="s">
        <v>98</v>
      </c>
      <c r="E17" s="46" t="s">
        <v>22</v>
      </c>
      <c r="F17" s="46" t="s">
        <v>22</v>
      </c>
      <c r="G17" s="46" t="s">
        <v>22</v>
      </c>
      <c r="H17" s="46" t="s">
        <v>22</v>
      </c>
      <c r="I17" s="46" t="s">
        <v>22</v>
      </c>
      <c r="J17" s="46" t="s">
        <v>22</v>
      </c>
      <c r="K17" s="46" t="s">
        <v>22</v>
      </c>
      <c r="L17" s="46" t="s">
        <v>22</v>
      </c>
      <c r="M17" s="46" t="s">
        <v>22</v>
      </c>
      <c r="N17" s="46" t="s">
        <v>22</v>
      </c>
      <c r="O17" s="46" t="s">
        <v>22</v>
      </c>
      <c r="P17" s="46" t="s">
        <v>22</v>
      </c>
      <c r="Q17" s="66" t="s">
        <v>59</v>
      </c>
      <c r="R17" s="64" t="s">
        <v>73</v>
      </c>
      <c r="S17" s="66" t="s">
        <v>60</v>
      </c>
      <c r="T17" s="59">
        <v>600</v>
      </c>
      <c r="U17" s="65" t="s">
        <v>40</v>
      </c>
      <c r="V17" s="59">
        <v>0</v>
      </c>
      <c r="W17" s="65" t="s">
        <v>21</v>
      </c>
      <c r="X17" s="61">
        <v>0</v>
      </c>
      <c r="Y17" s="64" t="s">
        <v>74</v>
      </c>
      <c r="Z17" s="61">
        <v>0</v>
      </c>
      <c r="AA17" s="67">
        <f>T17+V17+X17+Z17</f>
        <v>600</v>
      </c>
    </row>
    <row r="18" spans="1:27" ht="168" customHeight="1" x14ac:dyDescent="0.2">
      <c r="A18" s="32">
        <v>3</v>
      </c>
      <c r="B18" s="66" t="s">
        <v>100</v>
      </c>
      <c r="C18" s="32" t="s">
        <v>20</v>
      </c>
      <c r="D18" s="66" t="s">
        <v>99</v>
      </c>
      <c r="E18" s="58"/>
      <c r="F18" s="42"/>
      <c r="G18" s="32"/>
      <c r="H18" s="32"/>
      <c r="I18" s="32"/>
      <c r="J18" s="32"/>
      <c r="K18" s="32"/>
      <c r="L18" s="42" t="s">
        <v>22</v>
      </c>
      <c r="M18" s="42" t="s">
        <v>22</v>
      </c>
      <c r="N18" s="42" t="s">
        <v>22</v>
      </c>
      <c r="O18" s="58"/>
      <c r="P18" s="58"/>
      <c r="Q18" s="32" t="s">
        <v>75</v>
      </c>
      <c r="R18" s="32" t="s">
        <v>58</v>
      </c>
      <c r="S18" s="32" t="s">
        <v>43</v>
      </c>
      <c r="T18" s="41">
        <v>1000</v>
      </c>
      <c r="U18" s="41" t="s">
        <v>40</v>
      </c>
      <c r="V18" s="41">
        <v>0</v>
      </c>
      <c r="W18" s="32" t="s">
        <v>21</v>
      </c>
      <c r="X18" s="41">
        <v>250</v>
      </c>
      <c r="Y18" s="41" t="s">
        <v>41</v>
      </c>
      <c r="Z18" s="41">
        <v>0</v>
      </c>
      <c r="AA18" s="41">
        <f>T18+X18+V18+Z18</f>
        <v>1250</v>
      </c>
    </row>
    <row r="19" spans="1:27" ht="15.75" x14ac:dyDescent="0.2">
      <c r="A19" s="161" t="s">
        <v>84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73">
        <f>T18+T17+T16</f>
        <v>4600</v>
      </c>
      <c r="U19" s="73"/>
      <c r="V19" s="73">
        <f>V18+V17+V16</f>
        <v>300</v>
      </c>
      <c r="W19" s="73"/>
      <c r="X19" s="73">
        <f>X18+X17+X16</f>
        <v>650</v>
      </c>
      <c r="Y19" s="73"/>
      <c r="Z19" s="73">
        <f>Z18+Z17+Z16</f>
        <v>0</v>
      </c>
      <c r="AA19" s="73">
        <f>AA18+AA17+AA16</f>
        <v>5550</v>
      </c>
    </row>
    <row r="20" spans="1:27" ht="24" customHeight="1" x14ac:dyDescent="0.2">
      <c r="A20" s="161" t="s">
        <v>52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73">
        <f>T19+T10</f>
        <v>4600</v>
      </c>
      <c r="U20" s="73"/>
      <c r="V20" s="73">
        <f>V19+V10</f>
        <v>9000</v>
      </c>
      <c r="W20" s="73"/>
      <c r="X20" s="73">
        <f>X19+X10</f>
        <v>650</v>
      </c>
      <c r="Y20" s="73"/>
      <c r="Z20" s="73">
        <f>Z19+Z10</f>
        <v>0</v>
      </c>
      <c r="AA20" s="73">
        <f>AA19+AA10</f>
        <v>14250</v>
      </c>
    </row>
  </sheetData>
  <mergeCells count="29">
    <mergeCell ref="Q14:Q15"/>
    <mergeCell ref="C14:C15"/>
    <mergeCell ref="A11:AA11"/>
    <mergeCell ref="A14:A15"/>
    <mergeCell ref="E14:P14"/>
    <mergeCell ref="D14:D15"/>
    <mergeCell ref="S14:AA14"/>
    <mergeCell ref="A13:AA13"/>
    <mergeCell ref="A1:AA1"/>
    <mergeCell ref="A2:AA2"/>
    <mergeCell ref="A3:AA3"/>
    <mergeCell ref="A4:AA4"/>
    <mergeCell ref="A5:AA5"/>
    <mergeCell ref="B16:B17"/>
    <mergeCell ref="A19:S19"/>
    <mergeCell ref="A20:S20"/>
    <mergeCell ref="A12:AA12"/>
    <mergeCell ref="A6:AA6"/>
    <mergeCell ref="Q7:Q8"/>
    <mergeCell ref="R7:R8"/>
    <mergeCell ref="A7:A8"/>
    <mergeCell ref="B7:B8"/>
    <mergeCell ref="C7:C8"/>
    <mergeCell ref="A10:S10"/>
    <mergeCell ref="D7:D8"/>
    <mergeCell ref="E7:P7"/>
    <mergeCell ref="S7:AA7"/>
    <mergeCell ref="R14:R15"/>
    <mergeCell ref="B14:B15"/>
  </mergeCells>
  <phoneticPr fontId="0" type="noConversion"/>
  <printOptions horizontalCentered="1" verticalCentered="1"/>
  <pageMargins left="0.19685039370078741" right="0.19685039370078741" top="0.59055118110236227" bottom="0.59055118110236227" header="0" footer="0.39370078740157483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1"/>
  <sheetViews>
    <sheetView zoomScale="70" zoomScaleNormal="70" workbookViewId="0">
      <selection activeCell="A4" sqref="A4:AA4"/>
    </sheetView>
  </sheetViews>
  <sheetFormatPr baseColWidth="10" defaultRowHeight="12.75" x14ac:dyDescent="0.2"/>
  <cols>
    <col min="1" max="1" width="8.28515625" customWidth="1"/>
    <col min="2" max="2" width="25.140625" bestFit="1" customWidth="1"/>
    <col min="3" max="3" width="13.7109375" customWidth="1"/>
    <col min="4" max="4" width="26.140625" customWidth="1"/>
    <col min="5" max="16" width="2.5703125" customWidth="1"/>
    <col min="17" max="17" width="15.42578125" customWidth="1"/>
    <col min="18" max="18" width="16.5703125" customWidth="1"/>
    <col min="19" max="19" width="15.28515625" customWidth="1"/>
    <col min="20" max="20" width="14.5703125" customWidth="1"/>
    <col min="25" max="25" width="13.28515625" customWidth="1"/>
    <col min="27" max="27" width="18.42578125" customWidth="1"/>
  </cols>
  <sheetData>
    <row r="1" spans="1:27" ht="15.75" x14ac:dyDescent="0.2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27" ht="15.75" x14ac:dyDescent="0.2">
      <c r="A2" s="157" t="s">
        <v>85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7" ht="15.75" x14ac:dyDescent="0.2">
      <c r="A3" s="157" t="s">
        <v>62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</row>
    <row r="4" spans="1:27" ht="15.75" x14ac:dyDescent="0.2">
      <c r="A4" s="163" t="s">
        <v>24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</row>
    <row r="5" spans="1:27" ht="15.75" x14ac:dyDescent="0.2">
      <c r="A5" s="163" t="s">
        <v>32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</row>
    <row r="6" spans="1:27" ht="15.75" x14ac:dyDescent="0.2">
      <c r="A6" s="163" t="s">
        <v>33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</row>
    <row r="7" spans="1:27" ht="15.75" x14ac:dyDescent="0.25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</row>
    <row r="8" spans="1:27" ht="15.75" x14ac:dyDescent="0.2">
      <c r="A8" s="164" t="s">
        <v>14</v>
      </c>
      <c r="B8" s="149" t="s">
        <v>86</v>
      </c>
      <c r="C8" s="149" t="s">
        <v>18</v>
      </c>
      <c r="D8" s="164" t="s">
        <v>0</v>
      </c>
      <c r="E8" s="149" t="s">
        <v>15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 t="s">
        <v>10</v>
      </c>
      <c r="R8" s="149" t="s">
        <v>11</v>
      </c>
      <c r="S8" s="164" t="s">
        <v>12</v>
      </c>
      <c r="T8" s="164"/>
      <c r="U8" s="164"/>
      <c r="V8" s="164"/>
      <c r="W8" s="164"/>
      <c r="X8" s="164"/>
      <c r="Y8" s="164"/>
      <c r="Z8" s="164"/>
      <c r="AA8" s="164"/>
    </row>
    <row r="9" spans="1:27" ht="39" customHeight="1" x14ac:dyDescent="0.2">
      <c r="A9" s="164"/>
      <c r="B9" s="149"/>
      <c r="C9" s="149"/>
      <c r="D9" s="164"/>
      <c r="E9" s="43" t="s">
        <v>1</v>
      </c>
      <c r="F9" s="43" t="s">
        <v>2</v>
      </c>
      <c r="G9" s="43" t="s">
        <v>3</v>
      </c>
      <c r="H9" s="43" t="s">
        <v>4</v>
      </c>
      <c r="I9" s="43" t="s">
        <v>3</v>
      </c>
      <c r="J9" s="43" t="s">
        <v>5</v>
      </c>
      <c r="K9" s="43" t="s">
        <v>5</v>
      </c>
      <c r="L9" s="43" t="s">
        <v>4</v>
      </c>
      <c r="M9" s="43" t="s">
        <v>6</v>
      </c>
      <c r="N9" s="43" t="s">
        <v>7</v>
      </c>
      <c r="O9" s="43" t="s">
        <v>8</v>
      </c>
      <c r="P9" s="43" t="s">
        <v>9</v>
      </c>
      <c r="Q9" s="149"/>
      <c r="R9" s="149"/>
      <c r="S9" s="44" t="s">
        <v>25</v>
      </c>
      <c r="T9" s="45" t="s">
        <v>16</v>
      </c>
      <c r="U9" s="44" t="s">
        <v>25</v>
      </c>
      <c r="V9" s="44" t="s">
        <v>16</v>
      </c>
      <c r="W9" s="44" t="s">
        <v>44</v>
      </c>
      <c r="X9" s="44" t="s">
        <v>16</v>
      </c>
      <c r="Y9" s="44" t="s">
        <v>44</v>
      </c>
      <c r="Z9" s="44" t="s">
        <v>16</v>
      </c>
      <c r="AA9" s="45" t="s">
        <v>13</v>
      </c>
    </row>
    <row r="10" spans="1:27" s="13" customFormat="1" ht="81.75" customHeight="1" x14ac:dyDescent="0.2">
      <c r="A10" s="46">
        <v>1</v>
      </c>
      <c r="B10" s="66" t="s">
        <v>92</v>
      </c>
      <c r="C10" s="34" t="s">
        <v>36</v>
      </c>
      <c r="D10" s="32" t="s">
        <v>54</v>
      </c>
      <c r="E10" s="34" t="s">
        <v>22</v>
      </c>
      <c r="F10" s="34" t="s">
        <v>22</v>
      </c>
      <c r="G10" s="34" t="s">
        <v>22</v>
      </c>
      <c r="H10" s="55" t="s">
        <v>22</v>
      </c>
      <c r="I10" s="34" t="s">
        <v>22</v>
      </c>
      <c r="J10" s="47" t="s">
        <v>22</v>
      </c>
      <c r="K10" s="47" t="s">
        <v>22</v>
      </c>
      <c r="L10" s="47" t="s">
        <v>22</v>
      </c>
      <c r="M10" s="47" t="s">
        <v>22</v>
      </c>
      <c r="N10" s="47" t="s">
        <v>22</v>
      </c>
      <c r="O10" s="47" t="s">
        <v>22</v>
      </c>
      <c r="P10" s="34" t="s">
        <v>22</v>
      </c>
      <c r="Q10" s="34" t="s">
        <v>80</v>
      </c>
      <c r="R10" s="34" t="s">
        <v>81</v>
      </c>
      <c r="S10" s="32" t="s">
        <v>70</v>
      </c>
      <c r="T10" s="36">
        <v>750</v>
      </c>
      <c r="U10" s="32" t="s">
        <v>40</v>
      </c>
      <c r="V10" s="37">
        <v>300</v>
      </c>
      <c r="W10" s="46" t="s">
        <v>45</v>
      </c>
      <c r="X10" s="37">
        <v>0</v>
      </c>
      <c r="Y10" s="32" t="s">
        <v>41</v>
      </c>
      <c r="Z10" s="37">
        <v>0</v>
      </c>
      <c r="AA10" s="36">
        <f>T10+V10+X10+Z10</f>
        <v>1050</v>
      </c>
    </row>
    <row r="11" spans="1:27" ht="15.75" x14ac:dyDescent="0.25">
      <c r="A11" s="171" t="s">
        <v>84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  <c r="S11" s="140"/>
      <c r="T11" s="74">
        <f>SUM(T10:T10)</f>
        <v>750</v>
      </c>
      <c r="U11" s="75"/>
      <c r="V11" s="76">
        <f>SUM(V10:V10)</f>
        <v>300</v>
      </c>
      <c r="W11" s="75"/>
      <c r="X11" s="76">
        <f>SUM(X10:X10)</f>
        <v>0</v>
      </c>
      <c r="Y11" s="75"/>
      <c r="Z11" s="76">
        <v>0</v>
      </c>
      <c r="AA11" s="77">
        <f>SUM(T11:Z11)</f>
        <v>1050</v>
      </c>
    </row>
    <row r="12" spans="1:27" ht="15.75" x14ac:dyDescent="0.2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2"/>
      <c r="U12" s="50"/>
      <c r="V12" s="53"/>
      <c r="W12" s="50"/>
      <c r="X12" s="53"/>
      <c r="Y12" s="50"/>
      <c r="Z12" s="53"/>
      <c r="AA12" s="54"/>
    </row>
    <row r="13" spans="1:27" ht="15.75" x14ac:dyDescent="0.2">
      <c r="A13" s="176" t="s">
        <v>31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</row>
    <row r="14" spans="1:27" ht="12.75" customHeight="1" x14ac:dyDescent="0.2">
      <c r="A14" s="176" t="s">
        <v>67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</row>
    <row r="15" spans="1:27" ht="12.75" customHeight="1" x14ac:dyDescent="0.2">
      <c r="A15" s="176" t="s">
        <v>68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</row>
    <row r="16" spans="1:27" ht="50.25" customHeight="1" x14ac:dyDescent="0.2">
      <c r="A16" s="195" t="s">
        <v>66</v>
      </c>
      <c r="B16" s="191" t="s">
        <v>86</v>
      </c>
      <c r="C16" s="191" t="s">
        <v>18</v>
      </c>
      <c r="D16" s="180" t="s">
        <v>0</v>
      </c>
      <c r="E16" s="182" t="s">
        <v>15</v>
      </c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4"/>
      <c r="Q16" s="183" t="s">
        <v>10</v>
      </c>
      <c r="R16" s="190" t="s">
        <v>11</v>
      </c>
      <c r="S16" s="178" t="s">
        <v>12</v>
      </c>
      <c r="T16" s="179"/>
      <c r="U16" s="179"/>
      <c r="V16" s="179"/>
      <c r="W16" s="179"/>
      <c r="X16" s="179"/>
      <c r="Y16" s="179"/>
      <c r="Z16" s="179"/>
      <c r="AA16" s="179"/>
    </row>
    <row r="17" spans="1:27" ht="15.75" hidden="1" customHeight="1" x14ac:dyDescent="0.2">
      <c r="A17" s="195"/>
      <c r="B17" s="192"/>
      <c r="C17" s="192"/>
      <c r="D17" s="181"/>
      <c r="E17" s="185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7"/>
      <c r="Q17" s="193"/>
      <c r="R17" s="149"/>
      <c r="S17" s="178"/>
      <c r="T17" s="179"/>
      <c r="U17" s="179"/>
      <c r="V17" s="179"/>
      <c r="W17" s="179"/>
      <c r="X17" s="179"/>
      <c r="Y17" s="179"/>
      <c r="Z17" s="179"/>
      <c r="AA17" s="179"/>
    </row>
    <row r="18" spans="1:27" ht="15.75" x14ac:dyDescent="0.25">
      <c r="A18" s="174">
        <v>2</v>
      </c>
      <c r="B18" s="188" t="s">
        <v>93</v>
      </c>
      <c r="C18" s="188" t="s">
        <v>64</v>
      </c>
      <c r="D18" s="188" t="s">
        <v>94</v>
      </c>
      <c r="E18" s="86" t="s">
        <v>1</v>
      </c>
      <c r="F18" s="87" t="s">
        <v>2</v>
      </c>
      <c r="G18" s="87" t="s">
        <v>3</v>
      </c>
      <c r="H18" s="87" t="s">
        <v>4</v>
      </c>
      <c r="I18" s="87" t="s">
        <v>3</v>
      </c>
      <c r="J18" s="87" t="s">
        <v>5</v>
      </c>
      <c r="K18" s="87" t="s">
        <v>5</v>
      </c>
      <c r="L18" s="87" t="s">
        <v>4</v>
      </c>
      <c r="M18" s="87" t="s">
        <v>6</v>
      </c>
      <c r="N18" s="88" t="s">
        <v>7</v>
      </c>
      <c r="O18" s="88" t="s">
        <v>8</v>
      </c>
      <c r="P18" s="88" t="s">
        <v>9</v>
      </c>
      <c r="Q18" s="194"/>
      <c r="R18" s="149"/>
      <c r="S18" s="89" t="s">
        <v>25</v>
      </c>
      <c r="T18" s="90" t="s">
        <v>16</v>
      </c>
      <c r="U18" s="91" t="s">
        <v>19</v>
      </c>
      <c r="V18" s="91" t="s">
        <v>16</v>
      </c>
      <c r="W18" s="91" t="s">
        <v>19</v>
      </c>
      <c r="X18" s="91" t="s">
        <v>16</v>
      </c>
      <c r="Y18" s="91" t="s">
        <v>19</v>
      </c>
      <c r="Z18" s="91" t="s">
        <v>16</v>
      </c>
      <c r="AA18" s="92" t="s">
        <v>52</v>
      </c>
    </row>
    <row r="19" spans="1:27" ht="85.5" customHeight="1" x14ac:dyDescent="0.2">
      <c r="A19" s="175"/>
      <c r="B19" s="189"/>
      <c r="C19" s="189"/>
      <c r="D19" s="189"/>
      <c r="E19" s="105" t="s">
        <v>22</v>
      </c>
      <c r="F19" s="106" t="s">
        <v>22</v>
      </c>
      <c r="G19" s="106" t="s">
        <v>22</v>
      </c>
      <c r="H19" s="106" t="s">
        <v>22</v>
      </c>
      <c r="I19" s="106" t="s">
        <v>22</v>
      </c>
      <c r="J19" s="106" t="s">
        <v>22</v>
      </c>
      <c r="K19" s="106" t="s">
        <v>22</v>
      </c>
      <c r="L19" s="106" t="s">
        <v>22</v>
      </c>
      <c r="M19" s="106" t="s">
        <v>22</v>
      </c>
      <c r="N19" s="106" t="s">
        <v>22</v>
      </c>
      <c r="O19" s="106" t="s">
        <v>22</v>
      </c>
      <c r="P19" s="106" t="s">
        <v>22</v>
      </c>
      <c r="Q19" s="107" t="s">
        <v>59</v>
      </c>
      <c r="R19" s="107" t="s">
        <v>95</v>
      </c>
      <c r="S19" s="108" t="s">
        <v>60</v>
      </c>
      <c r="T19" s="94">
        <v>10000</v>
      </c>
      <c r="U19" s="103" t="s">
        <v>65</v>
      </c>
      <c r="V19" s="94">
        <v>0</v>
      </c>
      <c r="W19" s="93" t="s">
        <v>21</v>
      </c>
      <c r="X19" s="94">
        <v>0</v>
      </c>
      <c r="Y19" s="93" t="s">
        <v>41</v>
      </c>
      <c r="Z19" s="94">
        <v>0</v>
      </c>
      <c r="AA19" s="95">
        <v>10000</v>
      </c>
    </row>
    <row r="20" spans="1:27" ht="18.75" x14ac:dyDescent="0.25">
      <c r="A20" s="171" t="s">
        <v>84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3"/>
      <c r="S20" s="140"/>
      <c r="T20" s="104">
        <f>SUM(T19)</f>
        <v>10000</v>
      </c>
      <c r="U20" s="97"/>
      <c r="V20" s="96">
        <f>SUM(V19)</f>
        <v>0</v>
      </c>
      <c r="W20" s="97"/>
      <c r="X20" s="96">
        <f>SUM(X19)</f>
        <v>0</v>
      </c>
      <c r="Y20" s="97"/>
      <c r="Z20" s="98">
        <f>SUM(Z19)</f>
        <v>0</v>
      </c>
      <c r="AA20" s="99">
        <f>SUM(AA19)</f>
        <v>10000</v>
      </c>
    </row>
    <row r="21" spans="1:27" ht="18.75" x14ac:dyDescent="0.3">
      <c r="A21" s="171" t="s">
        <v>52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3"/>
      <c r="S21" s="140"/>
      <c r="T21" s="100">
        <f>T20+T11</f>
        <v>10750</v>
      </c>
      <c r="U21" s="101"/>
      <c r="V21" s="100">
        <f>V20+V11</f>
        <v>300</v>
      </c>
      <c r="W21" s="101"/>
      <c r="X21" s="100">
        <f>X20+X11</f>
        <v>0</v>
      </c>
      <c r="Y21" s="101"/>
      <c r="Z21" s="100">
        <f>Z20+Z11</f>
        <v>0</v>
      </c>
      <c r="AA21" s="102">
        <f>AA20+AA11</f>
        <v>11050</v>
      </c>
    </row>
  </sheetData>
  <mergeCells count="33">
    <mergeCell ref="A1:AA1"/>
    <mergeCell ref="A2:AA2"/>
    <mergeCell ref="A3:AA3"/>
    <mergeCell ref="B16:B17"/>
    <mergeCell ref="C16:C17"/>
    <mergeCell ref="Q16:Q18"/>
    <mergeCell ref="D18:D19"/>
    <mergeCell ref="A8:A9"/>
    <mergeCell ref="A13:AA13"/>
    <mergeCell ref="S8:AA8"/>
    <mergeCell ref="C18:C19"/>
    <mergeCell ref="A16:A17"/>
    <mergeCell ref="C8:C9"/>
    <mergeCell ref="A4:AA4"/>
    <mergeCell ref="A5:AA5"/>
    <mergeCell ref="A6:AA6"/>
    <mergeCell ref="A7:AA7"/>
    <mergeCell ref="B8:B9"/>
    <mergeCell ref="E8:P8"/>
    <mergeCell ref="Q8:Q9"/>
    <mergeCell ref="D8:D9"/>
    <mergeCell ref="R8:R9"/>
    <mergeCell ref="A11:R11"/>
    <mergeCell ref="A20:R20"/>
    <mergeCell ref="A21:R21"/>
    <mergeCell ref="A18:A19"/>
    <mergeCell ref="A14:AA14"/>
    <mergeCell ref="A15:AA15"/>
    <mergeCell ref="S16:AA17"/>
    <mergeCell ref="D16:D17"/>
    <mergeCell ref="E16:P17"/>
    <mergeCell ref="B18:B19"/>
    <mergeCell ref="R16:R18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70" zoomScaleNormal="70" workbookViewId="0">
      <selection activeCell="A21" sqref="A21:Z21"/>
    </sheetView>
  </sheetViews>
  <sheetFormatPr baseColWidth="10" defaultRowHeight="12.75" x14ac:dyDescent="0.2"/>
  <cols>
    <col min="1" max="1" width="25.7109375" customWidth="1"/>
    <col min="2" max="2" width="14" customWidth="1"/>
    <col min="3" max="3" width="18" customWidth="1"/>
    <col min="4" max="4" width="2.140625" customWidth="1"/>
    <col min="5" max="15" width="2.5703125" customWidth="1"/>
    <col min="16" max="16" width="15.85546875" customWidth="1"/>
    <col min="17" max="17" width="15.7109375" customWidth="1"/>
    <col min="18" max="18" width="14.140625" customWidth="1"/>
    <col min="19" max="19" width="13" customWidth="1"/>
    <col min="20" max="20" width="13.42578125" customWidth="1"/>
    <col min="21" max="21" width="14" customWidth="1"/>
    <col min="23" max="23" width="18.140625" customWidth="1"/>
    <col min="24" max="24" width="13.140625" customWidth="1"/>
    <col min="25" max="25" width="13" customWidth="1"/>
    <col min="26" max="26" width="14.28515625" customWidth="1"/>
  </cols>
  <sheetData>
    <row r="1" spans="1:26" ht="15.75" x14ac:dyDescent="0.2">
      <c r="A1" s="157" t="s">
        <v>76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spans="1:26" ht="15.75" x14ac:dyDescent="0.2">
      <c r="A2" s="157" t="s">
        <v>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spans="1:26" ht="15.75" x14ac:dyDescent="0.2">
      <c r="A3" s="157" t="s">
        <v>85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1:26" ht="15.75" x14ac:dyDescent="0.2">
      <c r="A4" s="157" t="s">
        <v>61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</row>
    <row r="5" spans="1:26" ht="15.75" x14ac:dyDescent="0.2">
      <c r="A5" s="162" t="s">
        <v>24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</row>
    <row r="6" spans="1:26" ht="15.75" x14ac:dyDescent="0.2">
      <c r="A6" s="162" t="s">
        <v>102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</row>
    <row r="7" spans="1:26" ht="15.75" x14ac:dyDescent="0.2">
      <c r="A7" s="162" t="s">
        <v>103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</row>
    <row r="8" spans="1:26" ht="12.75" customHeight="1" x14ac:dyDescent="0.25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  <c r="Q8" s="127"/>
      <c r="R8" s="128"/>
      <c r="S8" s="128"/>
      <c r="T8" s="128"/>
      <c r="U8" s="128"/>
      <c r="V8" s="128"/>
      <c r="W8" s="128"/>
      <c r="X8" s="82"/>
      <c r="Y8" s="82"/>
      <c r="Z8" s="82"/>
    </row>
    <row r="9" spans="1:26" ht="19.5" customHeight="1" x14ac:dyDescent="0.2">
      <c r="A9" s="191" t="s">
        <v>86</v>
      </c>
      <c r="B9" s="191" t="s">
        <v>18</v>
      </c>
      <c r="C9" s="180" t="s">
        <v>0</v>
      </c>
      <c r="D9" s="182" t="s">
        <v>15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83" t="s">
        <v>10</v>
      </c>
      <c r="Q9" s="190" t="s">
        <v>11</v>
      </c>
      <c r="R9" s="178" t="s">
        <v>12</v>
      </c>
      <c r="S9" s="179"/>
      <c r="T9" s="179"/>
      <c r="U9" s="179"/>
      <c r="V9" s="179"/>
      <c r="W9" s="179"/>
      <c r="X9" s="179"/>
      <c r="Y9" s="179"/>
      <c r="Z9" s="213"/>
    </row>
    <row r="10" spans="1:26" ht="17.25" customHeight="1" x14ac:dyDescent="0.2">
      <c r="A10" s="205"/>
      <c r="B10" s="205"/>
      <c r="C10" s="209"/>
      <c r="D10" s="185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7"/>
      <c r="P10" s="183"/>
      <c r="Q10" s="149"/>
      <c r="R10" s="214"/>
      <c r="S10" s="215"/>
      <c r="T10" s="215"/>
      <c r="U10" s="215"/>
      <c r="V10" s="215"/>
      <c r="W10" s="215"/>
      <c r="X10" s="215"/>
      <c r="Y10" s="215"/>
      <c r="Z10" s="216"/>
    </row>
    <row r="11" spans="1:26" ht="59.25" customHeight="1" x14ac:dyDescent="0.2">
      <c r="A11" s="202" t="s">
        <v>104</v>
      </c>
      <c r="B11" s="203"/>
      <c r="C11" s="204"/>
      <c r="D11" s="87" t="s">
        <v>1</v>
      </c>
      <c r="E11" s="87" t="s">
        <v>2</v>
      </c>
      <c r="F11" s="87" t="s">
        <v>3</v>
      </c>
      <c r="G11" s="87" t="s">
        <v>4</v>
      </c>
      <c r="H11" s="87" t="s">
        <v>3</v>
      </c>
      <c r="I11" s="87" t="s">
        <v>5</v>
      </c>
      <c r="J11" s="87" t="s">
        <v>5</v>
      </c>
      <c r="K11" s="87" t="s">
        <v>4</v>
      </c>
      <c r="L11" s="87" t="s">
        <v>6</v>
      </c>
      <c r="M11" s="87" t="s">
        <v>7</v>
      </c>
      <c r="N11" s="87" t="s">
        <v>8</v>
      </c>
      <c r="O11" s="87" t="s">
        <v>9</v>
      </c>
      <c r="P11" s="194"/>
      <c r="Q11" s="149"/>
      <c r="R11" s="122" t="s">
        <v>25</v>
      </c>
      <c r="S11" s="123" t="s">
        <v>16</v>
      </c>
      <c r="T11" s="122" t="s">
        <v>19</v>
      </c>
      <c r="U11" s="122" t="s">
        <v>16</v>
      </c>
      <c r="V11" s="122" t="s">
        <v>19</v>
      </c>
      <c r="W11" s="122" t="s">
        <v>16</v>
      </c>
      <c r="X11" s="122" t="s">
        <v>19</v>
      </c>
      <c r="Y11" s="122" t="s">
        <v>16</v>
      </c>
      <c r="Z11" s="123" t="s">
        <v>13</v>
      </c>
    </row>
    <row r="12" spans="1:26" ht="129.75" customHeight="1" x14ac:dyDescent="0.2">
      <c r="A12" s="66" t="s">
        <v>111</v>
      </c>
      <c r="B12" s="66" t="s">
        <v>105</v>
      </c>
      <c r="C12" s="68" t="s">
        <v>106</v>
      </c>
      <c r="D12" s="129" t="s">
        <v>22</v>
      </c>
      <c r="E12" s="129" t="s">
        <v>22</v>
      </c>
      <c r="F12" s="129" t="s">
        <v>22</v>
      </c>
      <c r="G12" s="129" t="s">
        <v>22</v>
      </c>
      <c r="H12" s="129"/>
      <c r="I12" s="46"/>
      <c r="J12" s="129"/>
      <c r="K12" s="129"/>
      <c r="L12" s="129"/>
      <c r="M12" s="129"/>
      <c r="N12" s="129"/>
      <c r="O12" s="129"/>
      <c r="P12" s="130" t="s">
        <v>107</v>
      </c>
      <c r="Q12" s="66" t="s">
        <v>108</v>
      </c>
      <c r="R12" s="66" t="s">
        <v>60</v>
      </c>
      <c r="S12" s="59">
        <v>2000</v>
      </c>
      <c r="T12" s="131" t="s">
        <v>40</v>
      </c>
      <c r="U12" s="59">
        <v>0</v>
      </c>
      <c r="V12" s="131" t="s">
        <v>109</v>
      </c>
      <c r="W12" s="61">
        <v>3000</v>
      </c>
      <c r="X12" s="39" t="s">
        <v>110</v>
      </c>
      <c r="Y12" s="61">
        <v>0</v>
      </c>
      <c r="Z12" s="61">
        <f>S12+U12+W12+Y12</f>
        <v>5000</v>
      </c>
    </row>
    <row r="13" spans="1:26" ht="15.75" x14ac:dyDescent="0.25">
      <c r="A13" s="171" t="s">
        <v>84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3"/>
      <c r="R13" s="69"/>
      <c r="S13" s="48">
        <f>SUM(S12)</f>
        <v>2000</v>
      </c>
      <c r="T13" s="49"/>
      <c r="U13" s="48">
        <f>SUM(U12)</f>
        <v>0</v>
      </c>
      <c r="V13" s="49"/>
      <c r="W13" s="48">
        <f>SUM(W12)</f>
        <v>3000</v>
      </c>
      <c r="X13" s="49"/>
      <c r="Y13" s="48">
        <f>SUM(Y12)</f>
        <v>0</v>
      </c>
      <c r="Z13" s="48">
        <f>Z12</f>
        <v>5000</v>
      </c>
    </row>
    <row r="15" spans="1:26" ht="15.75" x14ac:dyDescent="0.2">
      <c r="A15" s="157" t="s">
        <v>76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</row>
    <row r="16" spans="1:26" ht="15.75" x14ac:dyDescent="0.2">
      <c r="A16" s="157" t="s">
        <v>37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</row>
    <row r="17" spans="1:26" ht="15.75" x14ac:dyDescent="0.2">
      <c r="A17" s="157" t="s">
        <v>85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</row>
    <row r="18" spans="1:26" ht="15.75" x14ac:dyDescent="0.2">
      <c r="A18" s="157" t="s">
        <v>61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</row>
    <row r="19" spans="1:26" ht="15.75" x14ac:dyDescent="0.2">
      <c r="A19" s="162" t="s">
        <v>24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</row>
    <row r="20" spans="1:26" ht="15.75" x14ac:dyDescent="0.2">
      <c r="A20" s="162" t="s">
        <v>102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</row>
    <row r="21" spans="1:26" ht="15.75" x14ac:dyDescent="0.2">
      <c r="A21" s="162" t="s">
        <v>112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</row>
    <row r="22" spans="1:26" ht="15.75" x14ac:dyDescent="0.25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8"/>
      <c r="Q22" s="127"/>
      <c r="R22" s="128"/>
      <c r="S22" s="128"/>
      <c r="T22" s="128"/>
      <c r="U22" s="128"/>
      <c r="V22" s="128"/>
      <c r="W22" s="128"/>
      <c r="X22" s="82"/>
      <c r="Y22" s="82"/>
      <c r="Z22" s="82"/>
    </row>
    <row r="23" spans="1:26" x14ac:dyDescent="0.2">
      <c r="A23" s="191" t="s">
        <v>86</v>
      </c>
      <c r="B23" s="191" t="s">
        <v>18</v>
      </c>
      <c r="C23" s="180" t="s">
        <v>0</v>
      </c>
      <c r="D23" s="182" t="s">
        <v>15</v>
      </c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4"/>
      <c r="P23" s="210" t="s">
        <v>10</v>
      </c>
      <c r="Q23" s="211" t="s">
        <v>11</v>
      </c>
      <c r="R23" s="178" t="s">
        <v>12</v>
      </c>
      <c r="S23" s="179"/>
      <c r="T23" s="179"/>
      <c r="U23" s="179"/>
      <c r="V23" s="179"/>
      <c r="W23" s="179"/>
      <c r="X23" s="179"/>
      <c r="Y23" s="179"/>
      <c r="Z23" s="213"/>
    </row>
    <row r="24" spans="1:26" ht="25.5" customHeight="1" x14ac:dyDescent="0.2">
      <c r="A24" s="205"/>
      <c r="B24" s="205"/>
      <c r="C24" s="209"/>
      <c r="D24" s="185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7"/>
      <c r="P24" s="210"/>
      <c r="Q24" s="211"/>
      <c r="R24" s="214"/>
      <c r="S24" s="215"/>
      <c r="T24" s="215"/>
      <c r="U24" s="215"/>
      <c r="V24" s="215"/>
      <c r="W24" s="215"/>
      <c r="X24" s="215"/>
      <c r="Y24" s="215"/>
      <c r="Z24" s="216"/>
    </row>
    <row r="25" spans="1:26" ht="52.5" customHeight="1" x14ac:dyDescent="0.2">
      <c r="A25" s="206" t="s">
        <v>113</v>
      </c>
      <c r="B25" s="207"/>
      <c r="C25" s="208"/>
      <c r="D25" s="88" t="s">
        <v>1</v>
      </c>
      <c r="E25" s="88" t="s">
        <v>2</v>
      </c>
      <c r="F25" s="88" t="s">
        <v>3</v>
      </c>
      <c r="G25" s="88" t="s">
        <v>4</v>
      </c>
      <c r="H25" s="88" t="s">
        <v>3</v>
      </c>
      <c r="I25" s="88" t="s">
        <v>5</v>
      </c>
      <c r="J25" s="88" t="s">
        <v>5</v>
      </c>
      <c r="K25" s="88" t="s">
        <v>4</v>
      </c>
      <c r="L25" s="88" t="s">
        <v>6</v>
      </c>
      <c r="M25" s="88" t="s">
        <v>7</v>
      </c>
      <c r="N25" s="88" t="s">
        <v>8</v>
      </c>
      <c r="O25" s="88" t="s">
        <v>9</v>
      </c>
      <c r="P25" s="191"/>
      <c r="Q25" s="212"/>
      <c r="R25" s="122" t="s">
        <v>25</v>
      </c>
      <c r="S25" s="123" t="s">
        <v>16</v>
      </c>
      <c r="T25" s="122" t="s">
        <v>19</v>
      </c>
      <c r="U25" s="122" t="s">
        <v>16</v>
      </c>
      <c r="V25" s="122" t="s">
        <v>19</v>
      </c>
      <c r="W25" s="122" t="s">
        <v>16</v>
      </c>
      <c r="X25" s="122" t="s">
        <v>19</v>
      </c>
      <c r="Y25" s="122" t="s">
        <v>16</v>
      </c>
      <c r="Z25" s="123" t="s">
        <v>13</v>
      </c>
    </row>
    <row r="26" spans="1:26" ht="206.25" customHeight="1" x14ac:dyDescent="0.2">
      <c r="A26" s="141" t="s">
        <v>114</v>
      </c>
      <c r="B26" s="141" t="s">
        <v>115</v>
      </c>
      <c r="C26" s="141" t="s">
        <v>116</v>
      </c>
      <c r="D26" s="142"/>
      <c r="E26" s="143"/>
      <c r="F26" s="143"/>
      <c r="G26" s="144"/>
      <c r="H26" s="144"/>
      <c r="I26" s="144"/>
      <c r="J26" s="144"/>
      <c r="K26" s="144"/>
      <c r="L26" s="144"/>
      <c r="M26" s="145" t="s">
        <v>22</v>
      </c>
      <c r="N26" s="144" t="s">
        <v>22</v>
      </c>
      <c r="O26" s="144" t="s">
        <v>22</v>
      </c>
      <c r="P26" s="146" t="s">
        <v>117</v>
      </c>
      <c r="Q26" s="146" t="s">
        <v>118</v>
      </c>
      <c r="R26" s="144" t="s">
        <v>60</v>
      </c>
      <c r="S26" s="138">
        <v>4600</v>
      </c>
      <c r="T26" s="137" t="s">
        <v>40</v>
      </c>
      <c r="U26" s="138">
        <v>1200</v>
      </c>
      <c r="V26" s="137" t="s">
        <v>21</v>
      </c>
      <c r="W26" s="138">
        <v>600</v>
      </c>
      <c r="X26" s="137" t="s">
        <v>119</v>
      </c>
      <c r="Y26" s="138">
        <v>1200</v>
      </c>
      <c r="Z26" s="139">
        <f>S26+U26+W26+Y26</f>
        <v>7600</v>
      </c>
    </row>
    <row r="27" spans="1:26" ht="15.75" x14ac:dyDescent="0.2">
      <c r="A27" s="196" t="s">
        <v>84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8"/>
      <c r="R27" s="64"/>
      <c r="S27" s="132">
        <f>SUM(S26)</f>
        <v>4600</v>
      </c>
      <c r="T27" s="133"/>
      <c r="U27" s="132">
        <f>SUM(U26)</f>
        <v>1200</v>
      </c>
      <c r="V27" s="133"/>
      <c r="W27" s="132">
        <f>SUM(W26)</f>
        <v>600</v>
      </c>
      <c r="X27" s="133"/>
      <c r="Y27" s="132">
        <f>SUM(Y26)</f>
        <v>1200</v>
      </c>
      <c r="Z27" s="134">
        <f>Z26</f>
        <v>7600</v>
      </c>
    </row>
    <row r="28" spans="1:26" ht="15.75" x14ac:dyDescent="0.25">
      <c r="A28" s="199" t="s">
        <v>52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1"/>
      <c r="R28" s="147"/>
      <c r="S28" s="135">
        <f>S27+S13</f>
        <v>6600</v>
      </c>
      <c r="T28" s="71"/>
      <c r="U28" s="135">
        <f>U27+U13</f>
        <v>1200</v>
      </c>
      <c r="V28" s="71"/>
      <c r="W28" s="135">
        <f>W27+W13</f>
        <v>3600</v>
      </c>
      <c r="X28" s="71"/>
      <c r="Y28" s="135">
        <f>Y27+Y13</f>
        <v>1200</v>
      </c>
      <c r="Z28" s="135">
        <f>Z27+Z13</f>
        <v>12600</v>
      </c>
    </row>
  </sheetData>
  <mergeCells count="33">
    <mergeCell ref="A7:Z7"/>
    <mergeCell ref="A6:Z6"/>
    <mergeCell ref="C9:C10"/>
    <mergeCell ref="D9:O10"/>
    <mergeCell ref="P9:P11"/>
    <mergeCell ref="Q9:Q11"/>
    <mergeCell ref="R9:Z10"/>
    <mergeCell ref="A1:Z1"/>
    <mergeCell ref="A2:Z2"/>
    <mergeCell ref="A3:Z3"/>
    <mergeCell ref="A4:Z4"/>
    <mergeCell ref="A5:Z5"/>
    <mergeCell ref="A13:Q13"/>
    <mergeCell ref="A15:Z15"/>
    <mergeCell ref="A16:Z16"/>
    <mergeCell ref="A17:Z17"/>
    <mergeCell ref="A18:Z18"/>
    <mergeCell ref="A27:Q27"/>
    <mergeCell ref="A28:Q28"/>
    <mergeCell ref="A11:C11"/>
    <mergeCell ref="A9:A10"/>
    <mergeCell ref="B9:B10"/>
    <mergeCell ref="A25:C25"/>
    <mergeCell ref="A19:Z19"/>
    <mergeCell ref="A20:Z20"/>
    <mergeCell ref="A21:Z21"/>
    <mergeCell ref="A23:A24"/>
    <mergeCell ref="B23:B24"/>
    <mergeCell ref="C23:C24"/>
    <mergeCell ref="D23:O24"/>
    <mergeCell ref="P23:P25"/>
    <mergeCell ref="Q23:Q25"/>
    <mergeCell ref="R23:Z2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="85" zoomScaleNormal="85" workbookViewId="0">
      <selection sqref="A1:F10"/>
    </sheetView>
  </sheetViews>
  <sheetFormatPr baseColWidth="10" defaultRowHeight="12.75" x14ac:dyDescent="0.2"/>
  <cols>
    <col min="1" max="1" width="28" customWidth="1"/>
    <col min="2" max="2" width="22.140625" bestFit="1" customWidth="1"/>
    <col min="3" max="3" width="16.7109375" customWidth="1"/>
    <col min="4" max="4" width="15.5703125" customWidth="1"/>
    <col min="5" max="5" width="20.140625" customWidth="1"/>
    <col min="6" max="6" width="13.42578125" customWidth="1"/>
  </cols>
  <sheetData>
    <row r="1" spans="1:28" ht="18" x14ac:dyDescent="0.2">
      <c r="A1" s="157" t="s">
        <v>17</v>
      </c>
      <c r="B1" s="157"/>
      <c r="C1" s="157"/>
      <c r="D1" s="157"/>
      <c r="E1" s="157"/>
      <c r="F1" s="15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"/>
    </row>
    <row r="2" spans="1:28" ht="15.75" x14ac:dyDescent="0.2">
      <c r="A2" s="157" t="s">
        <v>63</v>
      </c>
      <c r="B2" s="157"/>
      <c r="C2" s="157"/>
      <c r="D2" s="157"/>
      <c r="E2" s="157"/>
      <c r="F2" s="157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"/>
    </row>
    <row r="3" spans="1:28" ht="15.75" x14ac:dyDescent="0.2">
      <c r="A3" s="157" t="s">
        <v>61</v>
      </c>
      <c r="B3" s="157"/>
      <c r="C3" s="157"/>
      <c r="D3" s="157"/>
      <c r="E3" s="157"/>
      <c r="F3" s="157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1"/>
    </row>
    <row r="4" spans="1:28" ht="15.75" x14ac:dyDescent="0.25">
      <c r="A4" s="217" t="s">
        <v>50</v>
      </c>
      <c r="B4" s="217"/>
      <c r="C4" s="217"/>
      <c r="D4" s="217"/>
      <c r="E4" s="217"/>
      <c r="F4" s="217"/>
      <c r="G4" s="21"/>
      <c r="H4" s="21"/>
      <c r="I4" s="21"/>
      <c r="J4" s="1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1.5" x14ac:dyDescent="0.2">
      <c r="A5" s="118" t="s">
        <v>26</v>
      </c>
      <c r="B5" s="114" t="s">
        <v>29</v>
      </c>
      <c r="C5" s="114" t="s">
        <v>30</v>
      </c>
      <c r="D5" s="114" t="s">
        <v>21</v>
      </c>
      <c r="E5" s="115" t="s">
        <v>51</v>
      </c>
      <c r="F5" s="114" t="s">
        <v>13</v>
      </c>
      <c r="G5" s="22"/>
      <c r="H5" s="22"/>
      <c r="I5" s="2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x14ac:dyDescent="0.25">
      <c r="A6" s="69" t="s">
        <v>27</v>
      </c>
      <c r="B6" s="81">
        <f>'Protección y control'!T13</f>
        <v>3200</v>
      </c>
      <c r="C6" s="81">
        <f>'Protección y control'!V13</f>
        <v>9300</v>
      </c>
      <c r="D6" s="81">
        <f>'Protección y control'!X13</f>
        <v>8600</v>
      </c>
      <c r="E6" s="110">
        <f>'Protección y control'!Z13</f>
        <v>0</v>
      </c>
      <c r="F6" s="81">
        <f>B6+C6+D6+E6</f>
        <v>21100</v>
      </c>
      <c r="G6" s="23"/>
      <c r="H6" s="23"/>
      <c r="I6" s="2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x14ac:dyDescent="0.25">
      <c r="A7" s="69" t="s">
        <v>28</v>
      </c>
      <c r="B7" s="81">
        <f>'Manejo de Recursos'!T21</f>
        <v>10750</v>
      </c>
      <c r="C7" s="81">
        <f>'Manejo de Recursos'!V21</f>
        <v>300</v>
      </c>
      <c r="D7" s="81">
        <f>'Manejo de Recursos'!X21</f>
        <v>0</v>
      </c>
      <c r="E7" s="69">
        <f>'Manejo de Recursos'!Z21</f>
        <v>0</v>
      </c>
      <c r="F7" s="81">
        <f>B7+C7+D7+E7</f>
        <v>11050</v>
      </c>
      <c r="G7" s="23"/>
      <c r="H7" s="24"/>
      <c r="I7" s="2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x14ac:dyDescent="0.25">
      <c r="A8" s="69" t="s">
        <v>23</v>
      </c>
      <c r="B8" s="111">
        <f>'Uso Público'!T20</f>
        <v>4600</v>
      </c>
      <c r="C8" s="81">
        <f>'Uso Público'!V20</f>
        <v>9000</v>
      </c>
      <c r="D8" s="81">
        <f>'Uso Público'!X20</f>
        <v>650</v>
      </c>
      <c r="E8" s="69">
        <v>0</v>
      </c>
      <c r="F8" s="81">
        <f>B8+C8+D8+E8</f>
        <v>14250</v>
      </c>
      <c r="G8" s="23"/>
      <c r="H8" s="24"/>
      <c r="I8" s="2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13" customFormat="1" ht="31.5" x14ac:dyDescent="0.25">
      <c r="A9" s="136" t="s">
        <v>120</v>
      </c>
      <c r="B9" s="83">
        <f>'Asistencia, Orientación y PC'!S28</f>
        <v>6600</v>
      </c>
      <c r="C9" s="83">
        <f>'Asistencia, Orientación y PC'!U28</f>
        <v>1200</v>
      </c>
      <c r="D9" s="83">
        <f>'Asistencia, Orientación y PC'!W28</f>
        <v>3600</v>
      </c>
      <c r="E9" s="82">
        <f>'Asistencia, Orientación y PC'!Y28</f>
        <v>1200</v>
      </c>
      <c r="F9" s="83">
        <f>B9+C9+D9+E9</f>
        <v>12600</v>
      </c>
      <c r="G9" s="78"/>
      <c r="H9" s="79"/>
      <c r="I9" s="78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</row>
    <row r="10" spans="1:28" ht="15.75" x14ac:dyDescent="0.25">
      <c r="A10" s="84" t="s">
        <v>52</v>
      </c>
      <c r="B10" s="81">
        <f>SUM(B6:B9)</f>
        <v>25150</v>
      </c>
      <c r="C10" s="81">
        <f>SUM(C6:C9)</f>
        <v>19800</v>
      </c>
      <c r="D10" s="81">
        <f>SUM(D6:D9)</f>
        <v>12850</v>
      </c>
      <c r="E10" s="81">
        <f>SUM(E6:E9)</f>
        <v>1200</v>
      </c>
      <c r="F10" s="83">
        <f>SUM(F6:F9)</f>
        <v>59000</v>
      </c>
      <c r="G10" s="24"/>
      <c r="H10" s="24"/>
      <c r="I10" s="2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">
      <c r="A11" s="1"/>
      <c r="B11" s="26"/>
      <c r="C11" s="26"/>
      <c r="D11" s="26"/>
      <c r="E11" s="1"/>
      <c r="F11" s="26"/>
      <c r="G11" s="24"/>
      <c r="H11" s="24"/>
      <c r="I11" s="2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">
      <c r="A12" s="1"/>
      <c r="B12" s="27"/>
      <c r="C12" s="27"/>
      <c r="D12" s="28"/>
      <c r="E12" s="1"/>
      <c r="F12" s="26"/>
      <c r="G12" s="23"/>
      <c r="H12" s="23"/>
      <c r="I12" s="2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">
      <c r="B14" s="85"/>
      <c r="C14" s="8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x14ac:dyDescent="0.25">
      <c r="A15" s="69" t="s">
        <v>27</v>
      </c>
      <c r="B15" s="85">
        <v>21100</v>
      </c>
      <c r="C15" s="8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x14ac:dyDescent="0.25">
      <c r="A16" s="69" t="s">
        <v>28</v>
      </c>
      <c r="B16" s="85">
        <v>11050</v>
      </c>
      <c r="C16" s="8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x14ac:dyDescent="0.25">
      <c r="A17" s="69" t="s">
        <v>23</v>
      </c>
      <c r="B17" s="85">
        <v>16050</v>
      </c>
      <c r="C17" s="8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1.5" x14ac:dyDescent="0.25">
      <c r="A18" s="136" t="s">
        <v>120</v>
      </c>
      <c r="B18" s="85">
        <v>12600</v>
      </c>
      <c r="C18" s="80"/>
      <c r="E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">
      <c r="C19" s="8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Protección y control</vt:lpstr>
      <vt:lpstr>Uso Público</vt:lpstr>
      <vt:lpstr>Manejo de Recursos</vt:lpstr>
      <vt:lpstr>Asistencia, Orientación y PC</vt:lpstr>
      <vt:lpstr>RESUMEN_PRESUPUESTO_2020</vt:lpstr>
      <vt:lpstr>'Uso Público'!Área_de_impresión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Oficina Forestal</cp:lastModifiedBy>
  <cp:lastPrinted>2015-09-28T18:14:21Z</cp:lastPrinted>
  <dcterms:created xsi:type="dcterms:W3CDTF">2001-01-15T17:49:33Z</dcterms:created>
  <dcterms:modified xsi:type="dcterms:W3CDTF">2021-06-18T16:12:53Z</dcterms:modified>
</cp:coreProperties>
</file>