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 Forestal\Documents\OFM 2020\ÁREAS PROTEGIDAS-SIGAP-\POAS AREAS PROTEGIDAS 2022\Com\"/>
    </mc:Choice>
  </mc:AlternateContent>
  <bookViews>
    <workbookView xWindow="0" yWindow="0" windowWidth="20490" windowHeight="7665" firstSheet="3" activeTab="7"/>
  </bookViews>
  <sheets>
    <sheet name="Proteccion y control" sheetId="1" r:id="rId1"/>
    <sheet name="Manejo de Recursos" sheetId="19" state="hidden" r:id="rId2"/>
    <sheet name="Investigación y Monitoreo" sheetId="2" state="hidden" r:id="rId3"/>
    <sheet name="Uso Público" sheetId="18" r:id="rId4"/>
    <sheet name="Conservación de RRNN" sheetId="21" state="hidden" r:id="rId5"/>
    <sheet name="Asistenci, orientación y partic" sheetId="20" r:id="rId6"/>
    <sheet name="Administración" sheetId="22" r:id="rId7"/>
    <sheet name="Resumen presupuesto 2021" sheetId="13" r:id="rId8"/>
    <sheet name="Presupuesto 2021" sheetId="14" r:id="rId9"/>
  </sheets>
  <externalReferences>
    <externalReference r:id="rId10"/>
  </externalReferences>
  <definedNames>
    <definedName name="_xlnm.Print_Area" localSheetId="2">'Investigación y Monitoreo'!$A$2:$W$13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2" i="22" l="1"/>
  <c r="S12" i="22"/>
  <c r="Y12" i="22"/>
  <c r="W12" i="22"/>
  <c r="U12" i="22"/>
  <c r="F7" i="13"/>
  <c r="E7" i="13"/>
  <c r="D7" i="13"/>
  <c r="C7" i="13"/>
  <c r="G8" i="13" l="1"/>
  <c r="F8" i="13"/>
  <c r="E8" i="13"/>
  <c r="D8" i="13"/>
  <c r="C8" i="13"/>
  <c r="G6" i="13"/>
  <c r="F6" i="13"/>
  <c r="E6" i="13"/>
  <c r="D6" i="13"/>
  <c r="C6" i="13"/>
  <c r="Y18" i="1"/>
  <c r="W18" i="1"/>
  <c r="U18" i="1"/>
  <c r="S18" i="1"/>
  <c r="Y15" i="1"/>
  <c r="W15" i="1"/>
  <c r="U15" i="1"/>
  <c r="S15" i="1"/>
  <c r="Z19" i="1"/>
  <c r="Z18" i="1"/>
  <c r="Z15" i="1"/>
  <c r="W14" i="18" l="1"/>
  <c r="U14" i="18"/>
  <c r="S14" i="18"/>
  <c r="Y13" i="18"/>
  <c r="Z13" i="18" s="1"/>
  <c r="Y14" i="18" l="1"/>
  <c r="G7" i="13" s="1"/>
  <c r="Z22" i="20" l="1"/>
  <c r="Z12" i="18"/>
  <c r="E9" i="13" l="1"/>
  <c r="D9" i="13"/>
  <c r="C9" i="13"/>
  <c r="S23" i="20"/>
  <c r="U23" i="20"/>
  <c r="W23" i="20"/>
  <c r="Y23" i="20"/>
  <c r="S13" i="20"/>
  <c r="U13" i="20"/>
  <c r="U24" i="20" s="1"/>
  <c r="W13" i="20"/>
  <c r="Y13" i="20"/>
  <c r="U14" i="2"/>
  <c r="W14" i="2"/>
  <c r="Y14" i="1"/>
  <c r="Z14" i="1" s="1"/>
  <c r="W24" i="20" l="1"/>
  <c r="E10" i="13" s="1"/>
  <c r="S24" i="20"/>
  <c r="C10" i="13" s="1"/>
  <c r="Y24" i="20"/>
  <c r="Z11" i="22" l="1"/>
  <c r="S12" i="21" l="1"/>
  <c r="Y12" i="21"/>
  <c r="Z12" i="20"/>
  <c r="Z13" i="20" s="1"/>
  <c r="Z12" i="21" l="1"/>
  <c r="Z23" i="20"/>
  <c r="Z24" i="20" s="1"/>
  <c r="Z11" i="18"/>
  <c r="Z14" i="18" s="1"/>
  <c r="Y22" i="19"/>
  <c r="I69" i="14" l="1"/>
  <c r="I68" i="14" s="1"/>
  <c r="I67" i="14" s="1"/>
  <c r="I66" i="14" s="1"/>
  <c r="I65" i="14" s="1"/>
  <c r="J52" i="14"/>
  <c r="G55" i="14"/>
  <c r="G52" i="14" s="1"/>
  <c r="H43" i="14"/>
  <c r="I32" i="14"/>
  <c r="G30" i="14"/>
  <c r="G29" i="14" s="1"/>
  <c r="G28" i="14" s="1"/>
  <c r="J21" i="14"/>
  <c r="J20" i="14" s="1"/>
  <c r="H26" i="14"/>
  <c r="K26" i="14" s="1"/>
  <c r="G22" i="14"/>
  <c r="K22" i="14" s="1"/>
  <c r="K21" i="14" s="1"/>
  <c r="K20" i="14" s="1"/>
  <c r="H54" i="14"/>
  <c r="H52" i="14" s="1"/>
  <c r="H46" i="14" s="1"/>
  <c r="H23" i="14"/>
  <c r="H57" i="14"/>
  <c r="J57" i="14"/>
  <c r="H47" i="14"/>
  <c r="J47" i="14"/>
  <c r="G14" i="14"/>
  <c r="G13" i="14" s="1"/>
  <c r="G8" i="14"/>
  <c r="H16" i="14"/>
  <c r="U22" i="19" s="1"/>
  <c r="Z22" i="19" s="1"/>
  <c r="J8" i="14"/>
  <c r="J7" i="14" s="1"/>
  <c r="I9" i="14"/>
  <c r="K9" i="14"/>
  <c r="I10" i="14"/>
  <c r="K10" i="14"/>
  <c r="I11" i="14"/>
  <c r="K11" i="14" s="1"/>
  <c r="I15" i="14"/>
  <c r="K15" i="14" s="1"/>
  <c r="I17" i="14"/>
  <c r="I14" i="14" s="1"/>
  <c r="I13" i="14" s="1"/>
  <c r="J18" i="14"/>
  <c r="J14" i="14"/>
  <c r="J13" i="14" s="1"/>
  <c r="I24" i="14"/>
  <c r="I25" i="14"/>
  <c r="K25" i="14" s="1"/>
  <c r="I31" i="14"/>
  <c r="K31" i="14"/>
  <c r="H29" i="14"/>
  <c r="J29" i="14"/>
  <c r="Y17" i="1" s="1"/>
  <c r="Z17" i="1" s="1"/>
  <c r="I41" i="14"/>
  <c r="K41" i="14"/>
  <c r="H42" i="14"/>
  <c r="J40" i="14"/>
  <c r="G44" i="14"/>
  <c r="G40" i="14" s="1"/>
  <c r="I48" i="14"/>
  <c r="I47" i="14" s="1"/>
  <c r="G49" i="14"/>
  <c r="K49" i="14" s="1"/>
  <c r="I53" i="14"/>
  <c r="I52" i="14"/>
  <c r="I58" i="14"/>
  <c r="I57" i="14" s="1"/>
  <c r="G59" i="14"/>
  <c r="G57" i="14" s="1"/>
  <c r="H68" i="14"/>
  <c r="H67" i="14" s="1"/>
  <c r="H66" i="14" s="1"/>
  <c r="H65" i="14" s="1"/>
  <c r="J68" i="14"/>
  <c r="J67" i="14"/>
  <c r="J66" i="14" s="1"/>
  <c r="J65" i="14" s="1"/>
  <c r="I70" i="14"/>
  <c r="K70" i="14"/>
  <c r="H8" i="14"/>
  <c r="H7" i="14" s="1"/>
  <c r="U13" i="19" s="1"/>
  <c r="H21" i="14"/>
  <c r="H20" i="14" s="1"/>
  <c r="K16" i="14"/>
  <c r="K23" i="14"/>
  <c r="K32" i="14"/>
  <c r="I29" i="14"/>
  <c r="I28" i="14" s="1"/>
  <c r="K24" i="14"/>
  <c r="K43" i="14"/>
  <c r="K54" i="14"/>
  <c r="G7" i="14"/>
  <c r="U13" i="1"/>
  <c r="D10" i="13" s="1"/>
  <c r="K18" i="14"/>
  <c r="G68" i="14"/>
  <c r="G67" i="14" s="1"/>
  <c r="G66" i="14" s="1"/>
  <c r="G65" i="14" s="1"/>
  <c r="J28" i="14"/>
  <c r="K53" i="14"/>
  <c r="H40" i="14"/>
  <c r="H39" i="14"/>
  <c r="H37" i="14" s="1"/>
  <c r="K42" i="14"/>
  <c r="H28" i="14"/>
  <c r="K58" i="14"/>
  <c r="I40" i="14"/>
  <c r="I39" i="14" s="1"/>
  <c r="J6" i="14" l="1"/>
  <c r="Y13" i="19"/>
  <c r="K69" i="14"/>
  <c r="G21" i="14"/>
  <c r="G20" i="14" s="1"/>
  <c r="G6" i="14" s="1"/>
  <c r="K48" i="14"/>
  <c r="K47" i="14" s="1"/>
  <c r="K59" i="14"/>
  <c r="K57" i="14" s="1"/>
  <c r="Z13" i="19"/>
  <c r="I46" i="14"/>
  <c r="I37" i="14" s="1"/>
  <c r="I21" i="14"/>
  <c r="I20" i="14" s="1"/>
  <c r="K8" i="14"/>
  <c r="K7" i="14" s="1"/>
  <c r="H14" i="14"/>
  <c r="H13" i="14" s="1"/>
  <c r="J46" i="14"/>
  <c r="H6" i="14"/>
  <c r="S13" i="2"/>
  <c r="S14" i="2" s="1"/>
  <c r="G39" i="14"/>
  <c r="G47" i="14"/>
  <c r="G46" i="14" s="1"/>
  <c r="K68" i="14"/>
  <c r="K67" i="14" s="1"/>
  <c r="K66" i="14" s="1"/>
  <c r="K65" i="14" s="1"/>
  <c r="K30" i="14"/>
  <c r="K29" i="14" s="1"/>
  <c r="K28" i="14" s="1"/>
  <c r="I8" i="14"/>
  <c r="I7" i="14" s="1"/>
  <c r="I6" i="14" s="1"/>
  <c r="K44" i="14"/>
  <c r="K40" i="14" s="1"/>
  <c r="K39" i="14" s="1"/>
  <c r="J39" i="14"/>
  <c r="K17" i="14"/>
  <c r="K14" i="14" s="1"/>
  <c r="K13" i="14" s="1"/>
  <c r="K6" i="14" s="1"/>
  <c r="Y13" i="1"/>
  <c r="K55" i="14"/>
  <c r="K52" i="14" s="1"/>
  <c r="Y13" i="2"/>
  <c r="Y14" i="2" s="1"/>
  <c r="K46" i="14" l="1"/>
  <c r="Z13" i="1"/>
  <c r="J37" i="14"/>
  <c r="J3" i="14" s="1"/>
  <c r="K37" i="14"/>
  <c r="K3" i="14"/>
  <c r="Z13" i="2"/>
  <c r="Z14" i="2" s="1"/>
  <c r="G37" i="14"/>
  <c r="G3" i="14" s="1"/>
  <c r="H3" i="14"/>
  <c r="I3" i="14"/>
  <c r="F9" i="13" l="1"/>
  <c r="F10" i="13" l="1"/>
  <c r="G9" i="13"/>
  <c r="G10" i="13" s="1"/>
</calcChain>
</file>

<file path=xl/sharedStrings.xml><?xml version="1.0" encoding="utf-8"?>
<sst xmlns="http://schemas.openxmlformats.org/spreadsheetml/2006/main" count="621" uniqueCount="203">
  <si>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</si>
  <si>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</si>
  <si>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</si>
  <si>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</si>
  <si>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</si>
  <si>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</si>
  <si>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</si>
  <si>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</si>
  <si>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</si>
  <si>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</si>
  <si>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</si>
  <si>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</si>
  <si>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TOTAL</t>
  </si>
  <si>
    <t>Meses</t>
  </si>
  <si>
    <t>Monto</t>
  </si>
  <si>
    <t>1. Línea de acción: .</t>
  </si>
  <si>
    <t xml:space="preserve">2. Programa: </t>
  </si>
  <si>
    <t>Ubicación Geográfica</t>
  </si>
  <si>
    <t>Código</t>
  </si>
  <si>
    <t>Área Protegida</t>
  </si>
  <si>
    <t>CONAP</t>
  </si>
  <si>
    <t>1. Línea de acción: Conservación del área protegida y su biodiversidad.</t>
  </si>
  <si>
    <t>Conservación del Área Protegida y su Biodiversidad</t>
  </si>
  <si>
    <t>RUBROS</t>
  </si>
  <si>
    <t>COSTO/ UNIDAD/Q.</t>
  </si>
  <si>
    <t xml:space="preserve">Código </t>
  </si>
  <si>
    <t>Protección y Control</t>
  </si>
  <si>
    <t>Capacitacion sobre la metodologia de recoleccion de semillas nativas.</t>
  </si>
  <si>
    <t>RENGLON</t>
  </si>
  <si>
    <t>UNIDAD DE MEDIDA</t>
  </si>
  <si>
    <t>CANTIDAD</t>
  </si>
  <si>
    <t>CODIGO</t>
  </si>
  <si>
    <t>COMUNIDAD</t>
  </si>
  <si>
    <t>MUNICIPALIDAD</t>
  </si>
  <si>
    <t>OTRAS INSTITUCIONES (Q)</t>
  </si>
  <si>
    <t>PROGRAMA DE CONTROL Y VIGILANCIA</t>
  </si>
  <si>
    <t>TOTAL POR PROGRAMA</t>
  </si>
  <si>
    <t>SUB TOTAL AC=</t>
  </si>
  <si>
    <t>Jornal</t>
  </si>
  <si>
    <t>Unidad</t>
  </si>
  <si>
    <t>Jornales de Autoridades Locales</t>
  </si>
  <si>
    <t>Técnico Forestal</t>
  </si>
  <si>
    <t>Combustible</t>
  </si>
  <si>
    <t>km/galon</t>
  </si>
  <si>
    <t>Viaticos</t>
  </si>
  <si>
    <t>Nombre</t>
  </si>
  <si>
    <t>Codigo</t>
  </si>
  <si>
    <t>Verificadores</t>
  </si>
  <si>
    <t>Técnico Forestal Municipal</t>
  </si>
  <si>
    <t>Técnicos CONAP</t>
  </si>
  <si>
    <t>ESTEFFOR</t>
  </si>
  <si>
    <t>Municipalidad de Jacaltenango</t>
  </si>
  <si>
    <t>Costo de afiches</t>
  </si>
  <si>
    <t>Costo de spot y tv</t>
  </si>
  <si>
    <t>PROGRAMA DE MANEJO DE RECUROS</t>
  </si>
  <si>
    <t>Resultado 1.2.Se logra realizar acciones para la conservacion de las especies nativas dentro del área.</t>
  </si>
  <si>
    <t>PROGRAMA DE INVESTIGACIÓN Y MONITOREO</t>
  </si>
  <si>
    <t>Resutaltado 1.1. Se logra la conservacion de especies de importancia y en peligro de extinción</t>
  </si>
  <si>
    <t>Actividad 1.1. Elaboración de un estudio floristico de las especies existentes dentro del área protegida.</t>
  </si>
  <si>
    <t>jornal</t>
  </si>
  <si>
    <t>Costo del Estudio Florisitico</t>
  </si>
  <si>
    <t>Tecnico Forestal</t>
  </si>
  <si>
    <t>Costo de producción por unidad</t>
  </si>
  <si>
    <t>GRAN TOTAL</t>
  </si>
  <si>
    <t>OTRAS INSTITUCIONES</t>
  </si>
  <si>
    <t xml:space="preserve">Objetivo 1. Lograr la conservación de la biodiversidad del área protegida "Montaña Aq´omá". </t>
  </si>
  <si>
    <r>
      <rPr>
        <b/>
        <sz val="10"/>
        <rFont val="Arial"/>
        <family val="2"/>
      </rPr>
      <t>Actividad 1.1.</t>
    </r>
    <r>
      <rPr>
        <sz val="10"/>
        <rFont val="Arial"/>
        <family val="2"/>
      </rPr>
      <t xml:space="preserve"> Formulación y ejecución del plan municipal de prevención de incendios forestales.</t>
    </r>
  </si>
  <si>
    <r>
      <rPr>
        <b/>
        <sz val="10"/>
        <rFont val="Arial"/>
        <family val="2"/>
      </rPr>
      <t xml:space="preserve">Actividad 1.2. </t>
    </r>
    <r>
      <rPr>
        <sz val="10"/>
        <rFont val="Arial"/>
        <family val="2"/>
      </rPr>
      <t xml:space="preserve"> Capacitación a autoridades comunales ( Alcaldes aux, Guardabosques, cocodes) del área protegida "Montaña Aq´omá"</t>
    </r>
  </si>
  <si>
    <t>Resultado 1.2. Autoridades locales de 7 comunidades son capacitados sobre prevención y control de incendios forestales</t>
  </si>
  <si>
    <t>Resultado 1.3. Se cuenta con rotulacion para la sensibilizacion y consevacion del AP "Montaña Aq´omá"</t>
  </si>
  <si>
    <t>Rotulos Elaborados y Colocados</t>
  </si>
  <si>
    <t>Resultado 1.4. Se cuenta con monitoreos y recorridos para la conservacion del AP.</t>
  </si>
  <si>
    <t>Jornales de la Comunidad</t>
  </si>
  <si>
    <t>Tecnico Municipal</t>
  </si>
  <si>
    <t>MANEJO DE RECURSO</t>
  </si>
  <si>
    <t>Comunidad</t>
  </si>
  <si>
    <t>2. Programa: Investigacion y Monitoreo</t>
  </si>
  <si>
    <t>INVESTIGACION Y MONITOREO</t>
  </si>
  <si>
    <r>
      <rPr>
        <b/>
        <sz val="10"/>
        <rFont val="Arial"/>
        <family val="2"/>
      </rPr>
      <t>Resultado 1.1.</t>
    </r>
    <r>
      <rPr>
        <sz val="10"/>
        <rFont val="Arial"/>
        <family val="2"/>
      </rPr>
      <t xml:space="preserve"> Un plan elaborado y ejecutado para prevenir y controlar los incendios forestales a través de reuniones con municipalidad,  organizaciones e instituciones presentes en el área</t>
    </r>
  </si>
  <si>
    <t>Actividad 1.3. Elaboracion y colocación de rotulos dentro y fuera del AP.</t>
  </si>
  <si>
    <t>Actividad 1.4. Monitoreos y recorridos para la conservación del AP</t>
  </si>
  <si>
    <t>Resultado 1.Conocer el listado de las especies en peligro de extinción.</t>
  </si>
  <si>
    <t>Resultado 1.1. Se cuenta con todas las especies que se encuentran dentro del área protegida.</t>
  </si>
  <si>
    <t>Actividad 1.2.1 Recolección de semillas de las especes nativas en peligro de extinción</t>
  </si>
  <si>
    <t>Actividad 1.2.2. Capacitacion sobre la metodologia de recoleccion de semillas nativas.</t>
  </si>
  <si>
    <t>1.2.3. Implementación de un vivero municipal con especies nativas</t>
  </si>
  <si>
    <t>Objetivo 1. Promover el manejo de recurso naturales de forma sostenible de especies nativas del Área Protegida.</t>
  </si>
  <si>
    <t>Actividad 1.1. Elaborar un estudio de porcentaje de prendimiento de especies nativas a traves de los métodos de propagación</t>
  </si>
  <si>
    <t>Personal Municipal</t>
  </si>
  <si>
    <t>Otras Instituciones</t>
  </si>
  <si>
    <t xml:space="preserve"> CONAP</t>
  </si>
  <si>
    <t xml:space="preserve">Estudio finalizado </t>
  </si>
  <si>
    <t>Otras instuciones</t>
  </si>
  <si>
    <t>Municipalidad</t>
  </si>
  <si>
    <t>Otras instituciones</t>
  </si>
  <si>
    <t>2. Programa: Uso Publico</t>
  </si>
  <si>
    <t>MUNICIPALIDAD DE JACALTENANGO</t>
  </si>
  <si>
    <t>CONSEJO NACIONAL DE ÁREAS PROTEGIDAS -CONAP-</t>
  </si>
  <si>
    <t>PARQUE REGIONAL MUNICIPAL "MONTAÑA AQ´OMÁ</t>
  </si>
  <si>
    <t>Listado de participantes, fotografias y acta de conformación.</t>
  </si>
  <si>
    <t>Municipio-Área Protegida</t>
  </si>
  <si>
    <t>Resultado Esperado 2,021</t>
  </si>
  <si>
    <t>PLAN OPERATIVO ANUAL 2021</t>
  </si>
  <si>
    <t>Municipalidad, CONAP a través del proyecto KFW.</t>
  </si>
  <si>
    <t>Documento, fotografias, boletas</t>
  </si>
  <si>
    <t>Investigación</t>
  </si>
  <si>
    <t>Fotografias, listado de participantes</t>
  </si>
  <si>
    <t>Tecnico Forestal Municipal - Comunidades</t>
  </si>
  <si>
    <t>Fotogrfías, inventario de semillas.</t>
  </si>
  <si>
    <t>Área municipal</t>
  </si>
  <si>
    <t>Fotografías, plano del terreno</t>
  </si>
  <si>
    <t>Municipio</t>
  </si>
  <si>
    <t>3. Sub programa: Divulgación y relaciónes públicas</t>
  </si>
  <si>
    <t>2. Programa: Asistencia, orientación y participación comunitaria</t>
  </si>
  <si>
    <t>Resultado Esperado 2021</t>
  </si>
  <si>
    <t>Vida Silvestre</t>
  </si>
  <si>
    <t>Administración</t>
  </si>
  <si>
    <t>1. Línea de acción: Conservación del área protegida y su biodiversidad</t>
  </si>
  <si>
    <t>Objetivo 1. Desarrollar  acciónes basadas en instrumentos que contribuyan a la proteccion y conservación del área protegida.</t>
  </si>
  <si>
    <t>Objetivo 1. Fortalecer las capacidades comunitarias en temas relacionados a la protección y conservación de la biodiversidad dentro y fuera de áreas protegidas.</t>
  </si>
  <si>
    <t>Objetivo 1. Contribuir a la conservación y reproducción del germoplasma forestal del área protegida.</t>
  </si>
  <si>
    <t>2.  Programa: Manejo de Recursos</t>
  </si>
  <si>
    <t>2. Programa: Manejo de Recursos</t>
  </si>
  <si>
    <t>3. Sub programa: Actividades productivas</t>
  </si>
  <si>
    <t xml:space="preserve">Objetivo 2. Disponer de un vivero forestal para la reproucción de especies locales. </t>
  </si>
  <si>
    <t>2.1.1. Establecimiento de un vivero forestal</t>
  </si>
  <si>
    <t>Objetivo 1. Conocer el estado de conservación del área protegida mediante monitoreos biologicos</t>
  </si>
  <si>
    <t>1.1.1. Desarrollo de monitoreos biológicos en el área protegida</t>
  </si>
  <si>
    <t>Objetivo 1. Conocer el listado de las especies en peligro de extinción que alberga el ára protegida</t>
  </si>
  <si>
    <t>Objetivo 2. Divulgar por diferentes medios sobre la importancia del área protegida así como las acciónes de manejo que se desarrollar en la misma.</t>
  </si>
  <si>
    <t>3. Subprograma:</t>
  </si>
  <si>
    <t>Coservación de los Recursos Naturales</t>
  </si>
  <si>
    <t>1.1.1. Un taller sobre las tecnicas bascias para el control, combate y liquidación de incendios forestales dirigido a lideres comunitarios de comunidades aledañas al área protegida.</t>
  </si>
  <si>
    <t>2.1. Se cuenta con un espacio para la reproducción de semillas locales, recolectadas dentro del área protegida</t>
  </si>
  <si>
    <t>1.1. Se conoce el estado de conservación del AP mediante indicadores considerados en los monitoreos biológicos</t>
  </si>
  <si>
    <t>1. Línea de acción: Conservación del Área Protegida y su Biodiversidad</t>
  </si>
  <si>
    <t xml:space="preserve">2. Programa: Administración </t>
  </si>
  <si>
    <t>3. Sub-programa: Manejo y uso tradicional de recursos naturales del bosque</t>
  </si>
  <si>
    <t>Muni</t>
  </si>
  <si>
    <t>1.1.1. Desarrollo de faena de recoleccíon de semillas forestales propias del lugar</t>
  </si>
  <si>
    <t xml:space="preserve">3. Sub-programa: </t>
  </si>
  <si>
    <t>Municipalidad, CONAP y La Academia</t>
  </si>
  <si>
    <t>3. Sub-programa: Capacitación, fortalecimiento local  y extensionismo</t>
  </si>
  <si>
    <t>Técnicos Forestales de la Municipalidad, CONAP-CONRED</t>
  </si>
  <si>
    <t>3. Sub-programa: Participación y generación de proyectos</t>
  </si>
  <si>
    <t>Otras instituciónes</t>
  </si>
  <si>
    <t xml:space="preserve"> Comunidad</t>
  </si>
  <si>
    <t>Uso público</t>
  </si>
  <si>
    <t>Aistencia, orientación y participación comunitaria</t>
  </si>
  <si>
    <t>TOTAL POR PROGRAMA DE MANEJO</t>
  </si>
  <si>
    <t>PROGRAMA DE MANEJO</t>
  </si>
  <si>
    <t>PARQUE REGIONAL MUNICIPAL "BOSQUE TZA´ HAB´THON</t>
  </si>
  <si>
    <t>1.1.1. Elaboración del  plan de prevención y control de incendios forestales.</t>
  </si>
  <si>
    <t xml:space="preserve">1.1. Se dispone de lotes de semillas forestales nativas del área protegida para su posterior reproducción </t>
  </si>
  <si>
    <t>3. Sub-programa: Organización local</t>
  </si>
  <si>
    <t>PARQUE REGIONAL MUNICIPAL  "BOSQUE TZA´ HAB´THON</t>
  </si>
  <si>
    <t>1.1.1. Realizar una caracteización de flora y fauna del área</t>
  </si>
  <si>
    <t>1.1. Se cuenta con un estudio de importancia de las especies de flora y fauna de importancia dentro del área protegida.</t>
  </si>
  <si>
    <t>Otras Instituciones (CONRED)</t>
  </si>
  <si>
    <t>CONAP (Consolidación del SIGAP)</t>
  </si>
  <si>
    <t>APORTE DEL DONANTE</t>
  </si>
  <si>
    <t>2.1.1. Un Recorrido mensual en el área para control y vigilancia de talas, extracción de especímenes de vida silvestre, invasión y otros ilícitos.</t>
  </si>
  <si>
    <t>2.1. La poblacion local conoce del área protegida,  su importancia  socio-ambiental y sobre las acciónes que se desarrollan en la misma</t>
  </si>
  <si>
    <t>Fotografias</t>
  </si>
  <si>
    <t>2.2.2. Actualización de fan-page sobre el área protegida</t>
  </si>
  <si>
    <t>1.1. 15 personas de comunidades aledañas al área protgida son capacitadas sobre técncias básicas para el control, combate y liquidacion de un incedio forestal.</t>
  </si>
  <si>
    <t>Listado de participantes, fotografias</t>
  </si>
  <si>
    <t>2.1.1. Un evento para la elaboración del plan de conservación e inversión</t>
  </si>
  <si>
    <t>Aldea Com</t>
  </si>
  <si>
    <t>2.1.1. Conformación de un comité de medio ambiente</t>
  </si>
  <si>
    <t>2.1   La Comunidad de Com participa en el desarrollo del proyecto consolidación del SIGAP</t>
  </si>
  <si>
    <t>Objetivo 2. Mantener la participación de la comunidad en las acciónes desarrolladas por el proyecto consolidación del SIGAP</t>
  </si>
  <si>
    <t>2.1. La comunidad de Com se involucra en las acciónes de conservación y protección del área protegida</t>
  </si>
  <si>
    <t>X</t>
  </si>
  <si>
    <t>Oficina Forestal Municipal</t>
  </si>
  <si>
    <t>Consolidación del SIGAP - Oficina Forestal Municipal y Comunidades.</t>
  </si>
  <si>
    <t>Oficina Forestal Municipal, Comunidades</t>
  </si>
  <si>
    <t>Oficina Forestal Municipal CONAP</t>
  </si>
  <si>
    <t>CONAP, Oficina Forestal Municipal</t>
  </si>
  <si>
    <t>PLAN OPERATIVO ANUAL 2022</t>
  </si>
  <si>
    <t>Resultado Esperado 2,022</t>
  </si>
  <si>
    <t>2.  Programa: Protección y control</t>
  </si>
  <si>
    <t>3. Sub-programa: Control, vigilancia y atención a emergencias</t>
  </si>
  <si>
    <t>1.1. Un plan para prevenir y controlar los incendios forestales.</t>
  </si>
  <si>
    <t>1.2.1. Elaboración de ronda corta fuego en  el Área  Protegida</t>
  </si>
  <si>
    <t>2.1. Disminuir las actividades ilicitas dentro del Área Protegia a tráves de monitoreos y recorridos constantes de las comunidades aledañas.</t>
  </si>
  <si>
    <t>Objetivo 2. Disminuir las actividades ilítcitas dentro del Área Protegia a tráves de monitoreos y recorridos constantes de las comunidades aledañas.</t>
  </si>
  <si>
    <t>2.1.1. Elaboración y difusion de material radial y audio visual.</t>
  </si>
  <si>
    <t>2.2. Se cuenta con rotulos que den a conocer las Áreas Protegida.</t>
  </si>
  <si>
    <t>2.2.3. Diseño, realizacion y colocación de rótulos en lugares estrategicos.</t>
  </si>
  <si>
    <t xml:space="preserve">Fotografías </t>
  </si>
  <si>
    <t>Fam-page actualizada Constantemente con información de las acciónes que se desarrollan en el área protegida</t>
  </si>
  <si>
    <t>Plan de inversión y conservación, impreso y entregado .</t>
  </si>
  <si>
    <t>Resultado Esperado 2022</t>
  </si>
  <si>
    <t>Objetivo 2. Crear una unidad comunitaria que  dirija las acciónes de manejo conjuntamente con autoridades locales, la municipalidad y otras instituciónes.</t>
  </si>
  <si>
    <t>Plan de prevención y control de incendios forestales impreso</t>
  </si>
  <si>
    <t>1.2.Perímetro del área protegida con ronda cortafuego, para la proteccion del área contra incendios Forestales.</t>
  </si>
  <si>
    <t>Oficina Forestal Municipal, CONAP, Comunidad.</t>
  </si>
  <si>
    <t>Comunidad, Oficina Forestal Municipal y CONAP</t>
  </si>
  <si>
    <t>Boletas de registros</t>
  </si>
  <si>
    <t>Total</t>
  </si>
  <si>
    <t>Sub Total</t>
  </si>
  <si>
    <t>PRESUPUESTO IDEAL PARA EL MANEJO DEL AREA PROTEGIDA EN 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</si>
</sst>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Q&quot;* #,##0.00_);_(&quot;Q&quot;* \(#,##0.00\);_(&quot;Q&quot;* &quot;-&quot;??_);_(@_)"/>
    <numFmt numFmtId="164" formatCode="[$Q-100A]#,##0.00"/>
    <numFmt numFmtId="165" formatCode="&quot;Q&quot;#,##0.00"/>
    <numFmt numFmtId="166" formatCode="_([$Q-100A]* #,##0.00_);_([$Q-100A]* \(#,##0.00\);_([$Q-100A]* &quot;-&quot;??_);_(@_)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3" tint="-0.499984740745262"/>
      <name val="Times New Roman"/>
      <family val="1"/>
    </font>
    <font>
      <b/>
      <sz val="12"/>
      <color theme="3" tint="-0.499984740745262"/>
      <name val="Times New Roman"/>
      <family val="1"/>
    </font>
    <font>
      <b/>
      <sz val="11"/>
      <color theme="3" tint="-0.499984740745262"/>
      <name val="Arial"/>
      <family val="2"/>
    </font>
    <font>
      <sz val="11"/>
      <color theme="3" tint="-0.49998474074526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/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16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8" fillId="0" borderId="0" xfId="0" applyFont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164" fontId="13" fillId="0" borderId="0" xfId="0" applyNumberFormat="1" applyFont="1" applyBorder="1"/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/>
    </xf>
    <xf numFmtId="0" fontId="0" fillId="0" borderId="1" xfId="0" applyBorder="1"/>
    <xf numFmtId="165" fontId="17" fillId="6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165" fontId="0" fillId="0" borderId="1" xfId="0" applyNumberFormat="1" applyBorder="1"/>
    <xf numFmtId="0" fontId="4" fillId="0" borderId="1" xfId="2" applyFont="1" applyFill="1" applyBorder="1" applyAlignment="1">
      <alignment vertical="center"/>
    </xf>
    <xf numFmtId="0" fontId="4" fillId="0" borderId="3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4" fillId="0" borderId="3" xfId="0" applyFont="1" applyBorder="1"/>
    <xf numFmtId="165" fontId="0" fillId="0" borderId="1" xfId="0" applyNumberFormat="1" applyFill="1" applyBorder="1"/>
    <xf numFmtId="165" fontId="0" fillId="0" borderId="2" xfId="0" applyNumberFormat="1" applyBorder="1"/>
    <xf numFmtId="165" fontId="2" fillId="0" borderId="2" xfId="0" applyNumberFormat="1" applyFont="1" applyBorder="1"/>
    <xf numFmtId="165" fontId="0" fillId="0" borderId="0" xfId="0" applyNumberFormat="1" applyBorder="1"/>
    <xf numFmtId="165" fontId="3" fillId="3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165" fontId="0" fillId="0" borderId="4" xfId="0" applyNumberFormat="1" applyBorder="1"/>
    <xf numFmtId="0" fontId="0" fillId="0" borderId="4" xfId="0" applyBorder="1"/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justify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65" fontId="2" fillId="6" borderId="1" xfId="0" applyNumberFormat="1" applyFont="1" applyFill="1" applyBorder="1"/>
    <xf numFmtId="165" fontId="12" fillId="6" borderId="1" xfId="0" applyNumberFormat="1" applyFont="1" applyFill="1" applyBorder="1"/>
    <xf numFmtId="165" fontId="2" fillId="2" borderId="2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4" fontId="3" fillId="0" borderId="0" xfId="0" applyNumberFormat="1" applyFont="1"/>
    <xf numFmtId="0" fontId="3" fillId="3" borderId="1" xfId="0" applyFont="1" applyFill="1" applyBorder="1" applyAlignment="1">
      <alignment horizontal="center"/>
    </xf>
    <xf numFmtId="165" fontId="0" fillId="8" borderId="1" xfId="0" applyNumberFormat="1" applyFill="1" applyBorder="1"/>
    <xf numFmtId="165" fontId="0" fillId="9" borderId="1" xfId="0" applyNumberFormat="1" applyFill="1" applyBorder="1"/>
    <xf numFmtId="165" fontId="2" fillId="9" borderId="2" xfId="0" applyNumberFormat="1" applyFont="1" applyFill="1" applyBorder="1"/>
    <xf numFmtId="0" fontId="4" fillId="3" borderId="1" xfId="0" applyFont="1" applyFill="1" applyBorder="1" applyAlignment="1">
      <alignment vertical="top" wrapText="1"/>
    </xf>
    <xf numFmtId="165" fontId="2" fillId="8" borderId="1" xfId="0" applyNumberFormat="1" applyFont="1" applyFill="1" applyBorder="1"/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Border="1"/>
    <xf numFmtId="0" fontId="12" fillId="0" borderId="0" xfId="0" applyFont="1" applyBorder="1"/>
    <xf numFmtId="0" fontId="19" fillId="0" borderId="0" xfId="0" applyFont="1" applyBorder="1" applyAlignment="1">
      <alignment horizontal="center" vertical="top"/>
    </xf>
    <xf numFmtId="0" fontId="11" fillId="12" borderId="0" xfId="0" applyFont="1" applyFill="1" applyBorder="1"/>
    <xf numFmtId="0" fontId="12" fillId="12" borderId="0" xfId="0" applyFont="1" applyFill="1" applyBorder="1"/>
    <xf numFmtId="0" fontId="12" fillId="0" borderId="6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1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0" fontId="12" fillId="0" borderId="12" xfId="0" applyNumberFormat="1" applyFont="1" applyBorder="1" applyAlignment="1">
      <alignment vertical="center" wrapText="1"/>
    </xf>
    <xf numFmtId="164" fontId="12" fillId="4" borderId="12" xfId="0" applyNumberFormat="1" applyFont="1" applyFill="1" applyBorder="1" applyAlignment="1">
      <alignment vertical="center" wrapText="1"/>
    </xf>
    <xf numFmtId="49" fontId="20" fillId="3" borderId="1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1" fillId="1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1" fillId="11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12" borderId="0" xfId="0" applyNumberFormat="1" applyFont="1" applyFill="1" applyBorder="1" applyAlignment="1">
      <alignment horizontal="left" vertical="center" wrapText="1"/>
    </xf>
    <xf numFmtId="164" fontId="12" fillId="12" borderId="0" xfId="0" applyNumberFormat="1" applyFont="1" applyFill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vertical="center"/>
    </xf>
    <xf numFmtId="0" fontId="4" fillId="12" borderId="0" xfId="0" applyFont="1" applyFill="1"/>
    <xf numFmtId="0" fontId="12" fillId="12" borderId="1" xfId="0" applyFont="1" applyFill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top"/>
    </xf>
    <xf numFmtId="0" fontId="11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/>
    </xf>
    <xf numFmtId="49" fontId="20" fillId="3" borderId="13" xfId="0" applyNumberFormat="1" applyFont="1" applyFill="1" applyBorder="1" applyAlignment="1">
      <alignment vertical="center" wrapText="1"/>
    </xf>
    <xf numFmtId="0" fontId="11" fillId="12" borderId="0" xfId="0" applyFont="1" applyFill="1" applyAlignment="1">
      <alignment vertical="justify"/>
    </xf>
    <xf numFmtId="0" fontId="11" fillId="12" borderId="24" xfId="0" applyFont="1" applyFill="1" applyBorder="1" applyAlignment="1">
      <alignment vertical="justify"/>
    </xf>
    <xf numFmtId="0" fontId="2" fillId="12" borderId="0" xfId="0" applyFont="1" applyFill="1" applyAlignment="1">
      <alignment horizontal="left"/>
    </xf>
    <xf numFmtId="0" fontId="2" fillId="12" borderId="0" xfId="0" applyFont="1" applyFill="1" applyAlignment="1"/>
    <xf numFmtId="0" fontId="6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vertical="justify"/>
    </xf>
    <xf numFmtId="0" fontId="11" fillId="0" borderId="0" xfId="0" applyFont="1" applyFill="1" applyBorder="1" applyAlignment="1">
      <alignment vertical="justify"/>
    </xf>
    <xf numFmtId="0" fontId="12" fillId="12" borderId="0" xfId="0" applyFont="1" applyFill="1"/>
    <xf numFmtId="0" fontId="12" fillId="4" borderId="1" xfId="0" applyFont="1" applyFill="1" applyBorder="1" applyAlignment="1">
      <alignment vertical="center" wrapText="1"/>
    </xf>
    <xf numFmtId="0" fontId="10" fillId="0" borderId="0" xfId="0" applyFont="1" applyAlignment="1"/>
    <xf numFmtId="0" fontId="2" fillId="0" borderId="0" xfId="0" applyFont="1" applyAlignment="1"/>
    <xf numFmtId="3" fontId="2" fillId="0" borderId="0" xfId="0" applyNumberFormat="1" applyFont="1" applyAlignment="1"/>
    <xf numFmtId="0" fontId="12" fillId="0" borderId="9" xfId="0" applyFont="1" applyBorder="1" applyAlignment="1">
      <alignment horizontal="left" vertical="center" wrapText="1"/>
    </xf>
    <xf numFmtId="164" fontId="11" fillId="4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4" borderId="0" xfId="0" applyFont="1" applyFill="1" applyBorder="1" applyAlignment="1">
      <alignment vertical="center" wrapText="1"/>
    </xf>
    <xf numFmtId="0" fontId="12" fillId="4" borderId="0" xfId="0" applyFont="1" applyFill="1" applyBorder="1"/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/>
    <xf numFmtId="0" fontId="21" fillId="0" borderId="1" xfId="0" applyFont="1" applyBorder="1"/>
    <xf numFmtId="0" fontId="22" fillId="0" borderId="1" xfId="0" applyFont="1" applyBorder="1"/>
    <xf numFmtId="49" fontId="21" fillId="10" borderId="1" xfId="0" applyNumberFormat="1" applyFont="1" applyFill="1" applyBorder="1" applyAlignment="1">
      <alignment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164" fontId="22" fillId="0" borderId="1" xfId="0" applyNumberFormat="1" applyFont="1" applyBorder="1" applyAlignment="1">
      <alignment vertical="center" wrapText="1"/>
    </xf>
    <xf numFmtId="0" fontId="22" fillId="0" borderId="1" xfId="0" applyNumberFormat="1" applyFont="1" applyBorder="1" applyAlignment="1">
      <alignment vertical="center" wrapText="1"/>
    </xf>
    <xf numFmtId="164" fontId="21" fillId="4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49" fontId="21" fillId="0" borderId="1" xfId="0" applyNumberFormat="1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vertical="center"/>
    </xf>
    <xf numFmtId="164" fontId="22" fillId="0" borderId="1" xfId="1" applyNumberFormat="1" applyFont="1" applyBorder="1" applyAlignment="1">
      <alignment vertical="center"/>
    </xf>
    <xf numFmtId="164" fontId="22" fillId="4" borderId="1" xfId="0" applyNumberFormat="1" applyFont="1" applyFill="1" applyBorder="1" applyAlignment="1">
      <alignment vertical="center" wrapText="1"/>
    </xf>
    <xf numFmtId="0" fontId="23" fillId="0" borderId="1" xfId="0" applyFont="1" applyBorder="1"/>
    <xf numFmtId="164" fontId="21" fillId="0" borderId="1" xfId="0" applyNumberFormat="1" applyFont="1" applyBorder="1"/>
    <xf numFmtId="164" fontId="21" fillId="4" borderId="1" xfId="0" applyNumberFormat="1" applyFont="1" applyFill="1" applyBorder="1"/>
    <xf numFmtId="0" fontId="23" fillId="0" borderId="1" xfId="0" applyFont="1" applyFill="1" applyBorder="1"/>
    <xf numFmtId="0" fontId="23" fillId="0" borderId="1" xfId="0" applyFont="1" applyFill="1" applyBorder="1" applyAlignment="1">
      <alignment vertical="justify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justify"/>
    </xf>
    <xf numFmtId="164" fontId="22" fillId="0" borderId="1" xfId="0" applyNumberFormat="1" applyFont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/>
    </xf>
    <xf numFmtId="164" fontId="21" fillId="0" borderId="1" xfId="0" applyNumberFormat="1" applyFont="1" applyBorder="1" applyAlignment="1">
      <alignment vertical="center" wrapText="1"/>
    </xf>
    <xf numFmtId="0" fontId="21" fillId="0" borderId="1" xfId="0" applyNumberFormat="1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/>
    </xf>
    <xf numFmtId="3" fontId="21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right" vertical="center"/>
    </xf>
    <xf numFmtId="166" fontId="22" fillId="0" borderId="1" xfId="0" applyNumberFormat="1" applyFont="1" applyFill="1" applyBorder="1" applyAlignment="1">
      <alignment horizontal="right"/>
    </xf>
    <xf numFmtId="166" fontId="22" fillId="0" borderId="1" xfId="0" applyNumberFormat="1" applyFont="1" applyFill="1" applyBorder="1"/>
    <xf numFmtId="166" fontId="21" fillId="0" borderId="1" xfId="0" applyNumberFormat="1" applyFont="1" applyFill="1" applyBorder="1" applyAlignment="1">
      <alignment horizontal="right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2" fillId="1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/>
    </xf>
    <xf numFmtId="0" fontId="21" fillId="10" borderId="1" xfId="0" applyFont="1" applyFill="1" applyBorder="1" applyAlignment="1">
      <alignment horizontal="center" vertical="center"/>
    </xf>
    <xf numFmtId="49" fontId="21" fillId="10" borderId="1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2" xfId="0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top"/>
    </xf>
    <xf numFmtId="49" fontId="11" fillId="3" borderId="27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28" xfId="0" applyNumberFormat="1" applyFont="1" applyFill="1" applyBorder="1" applyAlignment="1">
      <alignment horizontal="center" vertical="center" wrapText="1"/>
    </xf>
    <xf numFmtId="49" fontId="11" fillId="3" borderId="30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31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49" fontId="11" fillId="3" borderId="32" xfId="0" applyNumberFormat="1" applyFont="1" applyFill="1" applyBorder="1" applyAlignment="1">
      <alignment horizontal="center" vertical="center" wrapText="1"/>
    </xf>
    <xf numFmtId="49" fontId="11" fillId="3" borderId="33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49" fontId="11" fillId="3" borderId="34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2" fillId="10" borderId="1" xfId="0" applyNumberFormat="1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1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11" fillId="12" borderId="0" xfId="0" applyFont="1" applyFill="1" applyAlignment="1">
      <alignment horizontal="left" vertical="top" wrapText="1"/>
    </xf>
    <xf numFmtId="0" fontId="11" fillId="12" borderId="0" xfId="0" applyFont="1" applyFill="1" applyAlignment="1">
      <alignment horizontal="left" vertical="top"/>
    </xf>
    <xf numFmtId="0" fontId="11" fillId="12" borderId="24" xfId="0" applyFont="1" applyFill="1" applyBorder="1" applyAlignment="1">
      <alignment horizontal="left" vertical="top"/>
    </xf>
    <xf numFmtId="0" fontId="11" fillId="12" borderId="0" xfId="0" applyFont="1" applyFill="1" applyAlignment="1">
      <alignment vertical="justify"/>
    </xf>
    <xf numFmtId="0" fontId="11" fillId="12" borderId="24" xfId="0" applyFont="1" applyFill="1" applyBorder="1" applyAlignment="1">
      <alignment vertical="justify"/>
    </xf>
    <xf numFmtId="0" fontId="12" fillId="3" borderId="1" xfId="0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top"/>
    </xf>
    <xf numFmtId="0" fontId="21" fillId="0" borderId="10" xfId="0" applyFont="1" applyFill="1" applyBorder="1" applyAlignment="1">
      <alignment horizontal="left" vertical="top"/>
    </xf>
    <xf numFmtId="0" fontId="21" fillId="0" borderId="4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5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justify"/>
    </xf>
    <xf numFmtId="0" fontId="4" fillId="9" borderId="0" xfId="0" applyFont="1" applyFill="1" applyBorder="1" applyAlignment="1">
      <alignment horizontal="center" vertical="justify"/>
    </xf>
    <xf numFmtId="0" fontId="4" fillId="6" borderId="9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21" fillId="0" borderId="1" xfId="0" applyFont="1" applyFill="1" applyBorder="1"/>
    <xf numFmtId="164" fontId="25" fillId="0" borderId="1" xfId="0" applyNumberFormat="1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6" fillId="0" borderId="1" xfId="0" applyFont="1" applyBorder="1"/>
    <xf numFmtId="0" fontId="24" fillId="0" borderId="1" xfId="0" applyFont="1" applyFill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Programas</a:t>
            </a:r>
            <a:r>
              <a:rPr lang="es-GT" baseline="0"/>
              <a:t> de Manejo</a:t>
            </a:r>
            <a:endParaRPr lang="es-G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17-476E-A3BB-35F64FBD85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17-476E-A3BB-35F64FBD85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17-476E-A3BB-35F64FBD85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617-476E-A3BB-35F64FBD85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presupuesto 2021'!$B$14:$B$17</c:f>
              <c:strCache>
                <c:ptCount val="4"/>
                <c:pt idx="0">
                  <c:v>Protección y Control</c:v>
                </c:pt>
                <c:pt idx="1">
                  <c:v>Uso público</c:v>
                </c:pt>
                <c:pt idx="2">
                  <c:v>Aistencia, orientación y participación comunitaria</c:v>
                </c:pt>
                <c:pt idx="3">
                  <c:v>Administración</c:v>
                </c:pt>
              </c:strCache>
            </c:strRef>
          </c:cat>
          <c:val>
            <c:numRef>
              <c:f>'Resumen presupuesto 2021'!$C$14:$C$17</c:f>
              <c:numCache>
                <c:formatCode>General</c:formatCode>
                <c:ptCount val="4"/>
                <c:pt idx="0">
                  <c:v>16850</c:v>
                </c:pt>
                <c:pt idx="1">
                  <c:v>13200</c:v>
                </c:pt>
                <c:pt idx="2">
                  <c:v>12600</c:v>
                </c:pt>
                <c:pt idx="3">
                  <c:v>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8D5-B7B7-B9409EB779E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4</xdr:row>
      <xdr:rowOff>395133</xdr:rowOff>
    </xdr:from>
    <xdr:to>
      <xdr:col>13</xdr:col>
      <xdr:colOff>278581</xdr:colOff>
      <xdr:row>16</xdr:row>
      <xdr:rowOff>45269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na%20Forestal/Documents/POAS%20AREAS%20PROTEGIDAS%202021/POA%20%202021PRM%20Monta&#241;a%20Aq'om&#2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eccion y control"/>
      <sheetName val="Manejo de Recursos"/>
      <sheetName val="Investigación y Monitoreo"/>
      <sheetName val="Uso Público"/>
      <sheetName val="Conservación de RRNN"/>
      <sheetName val="Asistncia, orientación y partic"/>
      <sheetName val="Desarrollo económico"/>
      <sheetName val="Administración"/>
      <sheetName val="Resumen presupuesto 2021"/>
      <sheetName val="Presupuesto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7">
          <cell r="J47">
            <v>0</v>
          </cell>
        </row>
        <row r="53">
          <cell r="J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32"/>
  <sheetViews>
    <sheetView topLeftCell="A14" zoomScale="70" zoomScaleNormal="70" workbookViewId="0">
      <selection activeCell="A2" sqref="A2:Z19"/>
    </sheetView>
  </sheetViews>
  <sheetFormatPr baseColWidth="10" defaultColWidth="11.42578125" defaultRowHeight="12.75" x14ac:dyDescent="0.2"/>
  <cols>
    <col min="1" max="1" width="23.85546875" style="8" customWidth="1"/>
    <col min="2" max="2" width="14.28515625" style="8" customWidth="1"/>
    <col min="3" max="3" width="19.140625" style="8" customWidth="1"/>
    <col min="4" max="5" width="2" style="8" customWidth="1"/>
    <col min="6" max="6" width="2.7109375" style="8" customWidth="1"/>
    <col min="7" max="15" width="2" style="8" customWidth="1"/>
    <col min="16" max="16" width="16.28515625" style="8" customWidth="1"/>
    <col min="17" max="17" width="16.42578125" style="8" customWidth="1"/>
    <col min="18" max="18" width="15.140625" style="8" customWidth="1"/>
    <col min="19" max="19" width="11.5703125" style="8" customWidth="1"/>
    <col min="20" max="20" width="12.85546875" style="9" customWidth="1"/>
    <col min="21" max="21" width="12" style="8" bestFit="1" customWidth="1"/>
    <col min="22" max="22" width="9.7109375" style="8" customWidth="1"/>
    <col min="23" max="23" width="12.28515625" style="8" customWidth="1"/>
    <col min="24" max="24" width="13.140625" style="8" customWidth="1"/>
    <col min="25" max="25" width="7.42578125" style="8" bestFit="1" customWidth="1"/>
    <col min="26" max="26" width="15.28515625" style="8" customWidth="1"/>
    <col min="27" max="16384" width="11.42578125" style="8"/>
  </cols>
  <sheetData>
    <row r="2" spans="1:28" s="10" customFormat="1" ht="16.5" x14ac:dyDescent="0.25">
      <c r="A2" s="197" t="s">
        <v>96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08"/>
    </row>
    <row r="3" spans="1:28" s="10" customFormat="1" ht="16.5" x14ac:dyDescent="0.25">
      <c r="A3" s="197" t="s">
        <v>97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08"/>
    </row>
    <row r="4" spans="1:28" s="10" customFormat="1" ht="15.75" customHeight="1" x14ac:dyDescent="0.25">
      <c r="A4" s="197" t="s">
        <v>179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08"/>
    </row>
    <row r="5" spans="1:28" s="10" customFormat="1" ht="18.75" customHeight="1" x14ac:dyDescent="0.25">
      <c r="A5" s="197" t="s">
        <v>151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08"/>
    </row>
    <row r="6" spans="1:28" ht="16.5" customHeight="1" x14ac:dyDescent="0.2">
      <c r="A6" s="190" t="s">
        <v>117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2"/>
    </row>
    <row r="7" spans="1:28" ht="18" customHeight="1" x14ac:dyDescent="0.2">
      <c r="A7" s="190" t="s">
        <v>181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2"/>
    </row>
    <row r="8" spans="1:28" ht="15.75" customHeight="1" x14ac:dyDescent="0.2">
      <c r="A8" s="190" t="s">
        <v>182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2"/>
    </row>
    <row r="9" spans="1:28" ht="15" customHeight="1" x14ac:dyDescent="0.25">
      <c r="A9" s="309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5"/>
    </row>
    <row r="10" spans="1:28" s="11" customFormat="1" ht="18" customHeight="1" x14ac:dyDescent="0.2">
      <c r="A10" s="199" t="s">
        <v>180</v>
      </c>
      <c r="B10" s="199" t="s">
        <v>17</v>
      </c>
      <c r="C10" s="198" t="s">
        <v>0</v>
      </c>
      <c r="D10" s="199" t="s">
        <v>13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 t="s">
        <v>10</v>
      </c>
      <c r="Q10" s="199" t="s">
        <v>47</v>
      </c>
      <c r="R10" s="198" t="s">
        <v>11</v>
      </c>
      <c r="S10" s="198"/>
      <c r="T10" s="198"/>
      <c r="U10" s="198"/>
      <c r="V10" s="198"/>
      <c r="W10" s="198"/>
      <c r="X10" s="198"/>
      <c r="Y10" s="198"/>
      <c r="Z10" s="198"/>
    </row>
    <row r="11" spans="1:28" ht="21.75" customHeight="1" x14ac:dyDescent="0.2">
      <c r="A11" s="199"/>
      <c r="B11" s="199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8"/>
      <c r="S11" s="198"/>
      <c r="T11" s="198"/>
      <c r="U11" s="198"/>
      <c r="V11" s="198"/>
      <c r="W11" s="198"/>
      <c r="X11" s="198"/>
      <c r="Y11" s="198"/>
      <c r="Z11" s="198"/>
      <c r="AB11" s="12"/>
    </row>
    <row r="12" spans="1:28" ht="45" customHeight="1" x14ac:dyDescent="0.2">
      <c r="A12" s="196" t="s">
        <v>118</v>
      </c>
      <c r="B12" s="196"/>
      <c r="C12" s="196"/>
      <c r="D12" s="136" t="s">
        <v>1</v>
      </c>
      <c r="E12" s="136" t="s">
        <v>2</v>
      </c>
      <c r="F12" s="136" t="s">
        <v>3</v>
      </c>
      <c r="G12" s="136" t="s">
        <v>4</v>
      </c>
      <c r="H12" s="136" t="s">
        <v>3</v>
      </c>
      <c r="I12" s="136" t="s">
        <v>5</v>
      </c>
      <c r="J12" s="136" t="s">
        <v>5</v>
      </c>
      <c r="K12" s="136" t="s">
        <v>4</v>
      </c>
      <c r="L12" s="136" t="s">
        <v>6</v>
      </c>
      <c r="M12" s="136" t="s">
        <v>7</v>
      </c>
      <c r="N12" s="136" t="s">
        <v>8</v>
      </c>
      <c r="O12" s="136" t="s">
        <v>9</v>
      </c>
      <c r="P12" s="199"/>
      <c r="Q12" s="199"/>
      <c r="R12" s="137" t="s">
        <v>25</v>
      </c>
      <c r="S12" s="138" t="s">
        <v>14</v>
      </c>
      <c r="T12" s="137" t="s">
        <v>18</v>
      </c>
      <c r="U12" s="137" t="s">
        <v>14</v>
      </c>
      <c r="V12" s="137" t="s">
        <v>18</v>
      </c>
      <c r="W12" s="137" t="s">
        <v>14</v>
      </c>
      <c r="X12" s="137" t="s">
        <v>18</v>
      </c>
      <c r="Y12" s="137" t="s">
        <v>14</v>
      </c>
      <c r="Z12" s="138" t="s">
        <v>12</v>
      </c>
    </row>
    <row r="13" spans="1:28" ht="94.5" x14ac:dyDescent="0.2">
      <c r="A13" s="184" t="s">
        <v>183</v>
      </c>
      <c r="B13" s="184" t="s">
        <v>19</v>
      </c>
      <c r="C13" s="184" t="s">
        <v>152</v>
      </c>
      <c r="D13" s="140" t="s">
        <v>173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81" t="s">
        <v>174</v>
      </c>
      <c r="Q13" s="181" t="s">
        <v>195</v>
      </c>
      <c r="R13" s="139" t="s">
        <v>93</v>
      </c>
      <c r="S13" s="141">
        <v>100</v>
      </c>
      <c r="T13" s="142" t="s">
        <v>75</v>
      </c>
      <c r="U13" s="141">
        <f>'Presupuesto 2021'!H8</f>
        <v>0</v>
      </c>
      <c r="V13" s="142" t="s">
        <v>20</v>
      </c>
      <c r="W13" s="141">
        <v>200</v>
      </c>
      <c r="X13" s="161" t="s">
        <v>89</v>
      </c>
      <c r="Y13" s="141">
        <f>'Presupuesto 2021'!J8</f>
        <v>0</v>
      </c>
      <c r="Z13" s="143">
        <f>S13+U13+W13+Y13</f>
        <v>300</v>
      </c>
    </row>
    <row r="14" spans="1:28" ht="94.5" x14ac:dyDescent="0.2">
      <c r="A14" s="184" t="s">
        <v>196</v>
      </c>
      <c r="B14" s="184" t="s">
        <v>19</v>
      </c>
      <c r="C14" s="184" t="s">
        <v>184</v>
      </c>
      <c r="D14" s="144" t="s">
        <v>173</v>
      </c>
      <c r="E14" s="144" t="s">
        <v>173</v>
      </c>
      <c r="F14" s="144" t="s">
        <v>173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81" t="s">
        <v>197</v>
      </c>
      <c r="Q14" s="181" t="s">
        <v>106</v>
      </c>
      <c r="R14" s="181" t="s">
        <v>93</v>
      </c>
      <c r="S14" s="141">
        <v>750</v>
      </c>
      <c r="T14" s="181" t="s">
        <v>75</v>
      </c>
      <c r="U14" s="141">
        <v>5000</v>
      </c>
      <c r="V14" s="146" t="s">
        <v>20</v>
      </c>
      <c r="W14" s="141">
        <v>2400</v>
      </c>
      <c r="X14" s="181" t="s">
        <v>89</v>
      </c>
      <c r="Y14" s="141">
        <f>'Presupuesto 2021'!J9</f>
        <v>0</v>
      </c>
      <c r="Z14" s="147">
        <f>SUM(S14:Y14)</f>
        <v>8150</v>
      </c>
    </row>
    <row r="15" spans="1:28" ht="15.75" x14ac:dyDescent="0.2">
      <c r="A15" s="186" t="s">
        <v>201</v>
      </c>
      <c r="B15" s="186"/>
      <c r="C15" s="186"/>
      <c r="D15" s="144"/>
      <c r="E15" s="144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86"/>
      <c r="Q15" s="186"/>
      <c r="R15" s="186"/>
      <c r="S15" s="171">
        <f>SUM(S13:S14)</f>
        <v>850</v>
      </c>
      <c r="T15" s="188"/>
      <c r="U15" s="171">
        <f>SUM(U13:U14)</f>
        <v>5000</v>
      </c>
      <c r="V15" s="189"/>
      <c r="W15" s="171">
        <f>SUM(W13:W14)</f>
        <v>2600</v>
      </c>
      <c r="X15" s="188"/>
      <c r="Y15" s="171">
        <f>SUM(Y13:Y14)</f>
        <v>0</v>
      </c>
      <c r="Z15" s="147">
        <f>Z14+Z13</f>
        <v>8450</v>
      </c>
    </row>
    <row r="16" spans="1:28" s="10" customFormat="1" ht="54" customHeight="1" x14ac:dyDescent="0.25">
      <c r="A16" s="196" t="s">
        <v>186</v>
      </c>
      <c r="B16" s="196"/>
      <c r="C16" s="196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39"/>
      <c r="Q16" s="148"/>
      <c r="R16" s="183"/>
      <c r="S16" s="149"/>
      <c r="T16" s="183"/>
      <c r="U16" s="149"/>
      <c r="V16" s="132"/>
      <c r="W16" s="149"/>
      <c r="X16" s="132"/>
      <c r="Y16" s="149"/>
      <c r="Z16" s="132"/>
    </row>
    <row r="17" spans="1:26" s="10" customFormat="1" ht="161.25" customHeight="1" x14ac:dyDescent="0.25">
      <c r="A17" s="184" t="s">
        <v>185</v>
      </c>
      <c r="B17" s="187" t="s">
        <v>19</v>
      </c>
      <c r="C17" s="184" t="s">
        <v>161</v>
      </c>
      <c r="D17" s="140" t="s">
        <v>173</v>
      </c>
      <c r="E17" s="140" t="s">
        <v>173</v>
      </c>
      <c r="F17" s="140" t="s">
        <v>173</v>
      </c>
      <c r="G17" s="140" t="s">
        <v>173</v>
      </c>
      <c r="H17" s="140" t="s">
        <v>173</v>
      </c>
      <c r="I17" s="140" t="s">
        <v>173</v>
      </c>
      <c r="J17" s="140" t="s">
        <v>173</v>
      </c>
      <c r="K17" s="140" t="s">
        <v>173</v>
      </c>
      <c r="L17" s="140" t="s">
        <v>173</v>
      </c>
      <c r="M17" s="140" t="s">
        <v>173</v>
      </c>
      <c r="N17" s="140" t="s">
        <v>173</v>
      </c>
      <c r="O17" s="140" t="s">
        <v>173</v>
      </c>
      <c r="P17" s="181" t="s">
        <v>198</v>
      </c>
      <c r="Q17" s="181" t="s">
        <v>199</v>
      </c>
      <c r="R17" s="181" t="s">
        <v>93</v>
      </c>
      <c r="S17" s="141">
        <v>2700</v>
      </c>
      <c r="T17" s="181" t="s">
        <v>75</v>
      </c>
      <c r="U17" s="150">
        <v>3000</v>
      </c>
      <c r="V17" s="142" t="s">
        <v>20</v>
      </c>
      <c r="W17" s="141">
        <v>2700</v>
      </c>
      <c r="X17" s="161" t="s">
        <v>89</v>
      </c>
      <c r="Y17" s="141">
        <f>'Presupuesto 2021'!J29</f>
        <v>0</v>
      </c>
      <c r="Z17" s="151">
        <f>S17+U17+W17+Y17</f>
        <v>8400</v>
      </c>
    </row>
    <row r="18" spans="1:26" ht="15.75" x14ac:dyDescent="0.25">
      <c r="A18" s="193" t="s">
        <v>201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5"/>
      <c r="R18" s="152"/>
      <c r="S18" s="153">
        <f>S17+S15</f>
        <v>3550</v>
      </c>
      <c r="T18" s="134"/>
      <c r="U18" s="153">
        <f>U17+U15</f>
        <v>8000</v>
      </c>
      <c r="V18" s="134"/>
      <c r="W18" s="153">
        <f>W17+W15</f>
        <v>5300</v>
      </c>
      <c r="X18" s="134"/>
      <c r="Y18" s="153">
        <f>Y17+Y15</f>
        <v>0</v>
      </c>
      <c r="Z18" s="154">
        <f>Z17</f>
        <v>8400</v>
      </c>
    </row>
    <row r="19" spans="1:26" ht="15" x14ac:dyDescent="0.25">
      <c r="A19" s="314" t="s">
        <v>200</v>
      </c>
      <c r="B19" s="311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3"/>
      <c r="Z19" s="310">
        <f>Z18+Z15</f>
        <v>16850</v>
      </c>
    </row>
    <row r="21" spans="1:26" s="15" customFormat="1" x14ac:dyDescent="0.2">
      <c r="T21" s="16"/>
    </row>
    <row r="22" spans="1:26" s="15" customFormat="1" x14ac:dyDescent="0.2">
      <c r="T22" s="16"/>
    </row>
    <row r="23" spans="1:26" s="15" customFormat="1" x14ac:dyDescent="0.2">
      <c r="T23" s="16"/>
    </row>
    <row r="24" spans="1:26" s="15" customFormat="1" x14ac:dyDescent="0.2">
      <c r="T24" s="16"/>
    </row>
    <row r="25" spans="1:26" s="15" customFormat="1" x14ac:dyDescent="0.2">
      <c r="T25" s="16"/>
    </row>
    <row r="26" spans="1:26" s="15" customFormat="1" x14ac:dyDescent="0.2">
      <c r="T26" s="16"/>
    </row>
    <row r="27" spans="1:26" s="15" customFormat="1" x14ac:dyDescent="0.2">
      <c r="T27" s="16"/>
    </row>
    <row r="28" spans="1:26" s="15" customFormat="1" x14ac:dyDescent="0.2">
      <c r="T28" s="16"/>
    </row>
    <row r="29" spans="1:26" s="15" customFormat="1" x14ac:dyDescent="0.2">
      <c r="T29" s="16"/>
    </row>
    <row r="30" spans="1:26" s="15" customFormat="1" x14ac:dyDescent="0.2">
      <c r="T30" s="16"/>
    </row>
    <row r="31" spans="1:26" s="15" customFormat="1" x14ac:dyDescent="0.2">
      <c r="T31" s="16"/>
    </row>
    <row r="32" spans="1:26" s="15" customFormat="1" x14ac:dyDescent="0.2">
      <c r="T32" s="16"/>
    </row>
  </sheetData>
  <mergeCells count="18">
    <mergeCell ref="A6:Z6"/>
    <mergeCell ref="B19:Y19"/>
    <mergeCell ref="A7:Z7"/>
    <mergeCell ref="A8:Z8"/>
    <mergeCell ref="A18:Q18"/>
    <mergeCell ref="A16:C16"/>
    <mergeCell ref="A2:Z2"/>
    <mergeCell ref="A3:Z3"/>
    <mergeCell ref="A4:Z4"/>
    <mergeCell ref="C10:C11"/>
    <mergeCell ref="B10:B11"/>
    <mergeCell ref="A10:A11"/>
    <mergeCell ref="A5:Z5"/>
    <mergeCell ref="R10:Z11"/>
    <mergeCell ref="D10:O11"/>
    <mergeCell ref="A12:C12"/>
    <mergeCell ref="P10:P12"/>
    <mergeCell ref="Q10:Q12"/>
  </mergeCells>
  <phoneticPr fontId="0" type="noConversion"/>
  <printOptions horizontalCentered="1"/>
  <pageMargins left="0" right="0.19685039370078741" top="0.39370078740157483" bottom="0.39370078740157483" header="0" footer="0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A6" zoomScale="70" zoomScaleNormal="70" workbookViewId="0">
      <selection activeCell="A13" sqref="A13"/>
    </sheetView>
  </sheetViews>
  <sheetFormatPr baseColWidth="10" defaultRowHeight="12.75" x14ac:dyDescent="0.2"/>
  <cols>
    <col min="1" max="1" width="23.85546875" customWidth="1"/>
    <col min="2" max="2" width="14.28515625" customWidth="1"/>
    <col min="3" max="3" width="17.85546875" customWidth="1"/>
    <col min="4" max="15" width="2" customWidth="1"/>
    <col min="16" max="16" width="16.28515625" customWidth="1"/>
    <col min="17" max="17" width="16.42578125" customWidth="1"/>
    <col min="18" max="18" width="10.5703125" customWidth="1"/>
    <col min="19" max="19" width="15" customWidth="1"/>
    <col min="20" max="20" width="10" customWidth="1"/>
    <col min="21" max="21" width="13.5703125" customWidth="1"/>
    <col min="22" max="24" width="11.140625" customWidth="1"/>
    <col min="25" max="25" width="10.42578125" customWidth="1"/>
    <col min="26" max="26" width="15.5703125" customWidth="1"/>
  </cols>
  <sheetData>
    <row r="1" spans="1:27" ht="16.5" x14ac:dyDescent="0.2">
      <c r="A1" s="200" t="s">
        <v>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  <c r="AA1" s="100"/>
    </row>
    <row r="2" spans="1:27" ht="16.5" x14ac:dyDescent="0.2">
      <c r="A2" s="203" t="s">
        <v>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5"/>
      <c r="AA2" s="100"/>
    </row>
    <row r="3" spans="1:27" ht="16.5" x14ac:dyDescent="0.2">
      <c r="A3" s="203" t="s">
        <v>102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5"/>
      <c r="AA3" s="100"/>
    </row>
    <row r="4" spans="1:27" ht="17.25" thickBot="1" x14ac:dyDescent="0.25">
      <c r="A4" s="206" t="s">
        <v>98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8"/>
      <c r="AA4" s="100"/>
    </row>
    <row r="5" spans="1:27" ht="16.5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7" ht="15" x14ac:dyDescent="0.25">
      <c r="A6" s="96" t="s">
        <v>117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5"/>
    </row>
    <row r="7" spans="1:27" ht="15" x14ac:dyDescent="0.25">
      <c r="A7" s="96" t="s">
        <v>121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5"/>
    </row>
    <row r="8" spans="1:27" ht="15" x14ac:dyDescent="0.25">
      <c r="A8" s="96" t="s">
        <v>137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5"/>
    </row>
    <row r="9" spans="1:27" ht="15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7" ht="15" customHeight="1" x14ac:dyDescent="0.2">
      <c r="A10" s="221" t="s">
        <v>101</v>
      </c>
      <c r="B10" s="221" t="s">
        <v>17</v>
      </c>
      <c r="C10" s="222" t="s">
        <v>0</v>
      </c>
      <c r="D10" s="216" t="s">
        <v>13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17"/>
      <c r="P10" s="209" t="s">
        <v>10</v>
      </c>
      <c r="Q10" s="212" t="s">
        <v>47</v>
      </c>
      <c r="R10" s="225" t="s">
        <v>11</v>
      </c>
      <c r="S10" s="225"/>
      <c r="T10" s="225"/>
      <c r="U10" s="225"/>
      <c r="V10" s="225"/>
      <c r="W10" s="225"/>
      <c r="X10" s="225"/>
      <c r="Y10" s="225"/>
      <c r="Z10" s="226"/>
    </row>
    <row r="11" spans="1:27" ht="15" customHeight="1" x14ac:dyDescent="0.2">
      <c r="A11" s="221"/>
      <c r="B11" s="221"/>
      <c r="C11" s="222"/>
      <c r="D11" s="218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20"/>
      <c r="P11" s="210"/>
      <c r="Q11" s="212"/>
      <c r="R11" s="227"/>
      <c r="S11" s="227"/>
      <c r="T11" s="227"/>
      <c r="U11" s="227"/>
      <c r="V11" s="227"/>
      <c r="W11" s="227"/>
      <c r="X11" s="227"/>
      <c r="Y11" s="227"/>
      <c r="Z11" s="228"/>
    </row>
    <row r="12" spans="1:27" ht="50.25" customHeight="1" x14ac:dyDescent="0.2">
      <c r="A12" s="213" t="s">
        <v>120</v>
      </c>
      <c r="B12" s="214"/>
      <c r="C12" s="215"/>
      <c r="D12" s="83" t="s">
        <v>1</v>
      </c>
      <c r="E12" s="83" t="s">
        <v>2</v>
      </c>
      <c r="F12" s="83" t="s">
        <v>3</v>
      </c>
      <c r="G12" s="83" t="s">
        <v>4</v>
      </c>
      <c r="H12" s="83" t="s">
        <v>3</v>
      </c>
      <c r="I12" s="83" t="s">
        <v>5</v>
      </c>
      <c r="J12" s="83" t="s">
        <v>5</v>
      </c>
      <c r="K12" s="83" t="s">
        <v>4</v>
      </c>
      <c r="L12" s="83" t="s">
        <v>6</v>
      </c>
      <c r="M12" s="83" t="s">
        <v>7</v>
      </c>
      <c r="N12" s="83" t="s">
        <v>8</v>
      </c>
      <c r="O12" s="83" t="s">
        <v>9</v>
      </c>
      <c r="P12" s="211"/>
      <c r="Q12" s="212"/>
      <c r="R12" s="107" t="s">
        <v>25</v>
      </c>
      <c r="S12" s="101" t="s">
        <v>14</v>
      </c>
      <c r="T12" s="102" t="s">
        <v>18</v>
      </c>
      <c r="U12" s="102" t="s">
        <v>14</v>
      </c>
      <c r="V12" s="102" t="s">
        <v>18</v>
      </c>
      <c r="W12" s="102" t="s">
        <v>14</v>
      </c>
      <c r="X12" s="102" t="s">
        <v>18</v>
      </c>
      <c r="Y12" s="102" t="s">
        <v>14</v>
      </c>
      <c r="Z12" s="101" t="s">
        <v>12</v>
      </c>
    </row>
    <row r="13" spans="1:27" ht="85.5" x14ac:dyDescent="0.2">
      <c r="A13" s="76" t="s">
        <v>153</v>
      </c>
      <c r="B13" s="76" t="s">
        <v>19</v>
      </c>
      <c r="C13" s="76" t="s">
        <v>139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 t="s">
        <v>107</v>
      </c>
      <c r="Q13" s="79" t="s">
        <v>108</v>
      </c>
      <c r="R13" s="77" t="s">
        <v>138</v>
      </c>
      <c r="S13" s="80">
        <v>300</v>
      </c>
      <c r="T13" s="81" t="s">
        <v>75</v>
      </c>
      <c r="U13" s="80">
        <f>'Presupuesto 2021'!H7</f>
        <v>0</v>
      </c>
      <c r="V13" s="81" t="s">
        <v>20</v>
      </c>
      <c r="W13" s="80">
        <v>0</v>
      </c>
      <c r="X13" s="81" t="s">
        <v>89</v>
      </c>
      <c r="Y13" s="80">
        <f>'Presupuesto 2021'!J7</f>
        <v>0</v>
      </c>
      <c r="Z13" s="82">
        <f>S13+U13+W13+Y13</f>
        <v>300</v>
      </c>
    </row>
    <row r="14" spans="1:27" ht="27" customHeight="1" x14ac:dyDescent="0.2"/>
    <row r="15" spans="1:27" ht="15" x14ac:dyDescent="0.2">
      <c r="A15" s="96" t="s">
        <v>117</v>
      </c>
      <c r="B15" s="121"/>
      <c r="C15" s="121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7" ht="15" x14ac:dyDescent="0.2">
      <c r="A16" s="96" t="s">
        <v>122</v>
      </c>
      <c r="B16" s="121"/>
      <c r="C16" s="121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5" x14ac:dyDescent="0.2">
      <c r="A17" s="96" t="s">
        <v>123</v>
      </c>
      <c r="B17" s="121"/>
      <c r="C17" s="121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9" spans="1:26" ht="15" customHeight="1" x14ac:dyDescent="0.2">
      <c r="A19" s="221" t="s">
        <v>101</v>
      </c>
      <c r="B19" s="221" t="s">
        <v>17</v>
      </c>
      <c r="C19" s="222" t="s">
        <v>0</v>
      </c>
      <c r="D19" s="216" t="s">
        <v>13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17"/>
      <c r="P19" s="209" t="s">
        <v>10</v>
      </c>
      <c r="Q19" s="212" t="s">
        <v>47</v>
      </c>
      <c r="R19" s="225" t="s">
        <v>11</v>
      </c>
      <c r="S19" s="225"/>
      <c r="T19" s="225"/>
      <c r="U19" s="225"/>
      <c r="V19" s="225"/>
      <c r="W19" s="225"/>
      <c r="X19" s="225"/>
      <c r="Y19" s="225"/>
      <c r="Z19" s="226"/>
    </row>
    <row r="20" spans="1:26" ht="15" customHeight="1" x14ac:dyDescent="0.2">
      <c r="A20" s="221"/>
      <c r="B20" s="221"/>
      <c r="C20" s="222"/>
      <c r="D20" s="218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20"/>
      <c r="P20" s="210"/>
      <c r="Q20" s="212"/>
      <c r="R20" s="227"/>
      <c r="S20" s="227"/>
      <c r="T20" s="227"/>
      <c r="U20" s="227"/>
      <c r="V20" s="227"/>
      <c r="W20" s="227"/>
      <c r="X20" s="227"/>
      <c r="Y20" s="227"/>
      <c r="Z20" s="228"/>
    </row>
    <row r="21" spans="1:26" ht="37.5" customHeight="1" x14ac:dyDescent="0.2">
      <c r="A21" s="223" t="s">
        <v>124</v>
      </c>
      <c r="B21" s="224"/>
      <c r="C21" s="224"/>
      <c r="D21" s="109" t="s">
        <v>1</v>
      </c>
      <c r="E21" s="109" t="s">
        <v>2</v>
      </c>
      <c r="F21" s="109" t="s">
        <v>3</v>
      </c>
      <c r="G21" s="109" t="s">
        <v>4</v>
      </c>
      <c r="H21" s="109" t="s">
        <v>3</v>
      </c>
      <c r="I21" s="109" t="s">
        <v>5</v>
      </c>
      <c r="J21" s="109" t="s">
        <v>5</v>
      </c>
      <c r="K21" s="109" t="s">
        <v>4</v>
      </c>
      <c r="L21" s="109" t="s">
        <v>6</v>
      </c>
      <c r="M21" s="83" t="s">
        <v>7</v>
      </c>
      <c r="N21" s="83" t="s">
        <v>8</v>
      </c>
      <c r="O21" s="83" t="s">
        <v>9</v>
      </c>
      <c r="P21" s="211"/>
      <c r="Q21" s="212"/>
      <c r="R21" s="107" t="s">
        <v>25</v>
      </c>
      <c r="S21" s="101" t="s">
        <v>14</v>
      </c>
      <c r="T21" s="102" t="s">
        <v>18</v>
      </c>
      <c r="U21" s="102" t="s">
        <v>14</v>
      </c>
      <c r="V21" s="102" t="s">
        <v>18</v>
      </c>
      <c r="W21" s="102" t="s">
        <v>14</v>
      </c>
      <c r="X21" s="102" t="s">
        <v>18</v>
      </c>
      <c r="Y21" s="102" t="s">
        <v>14</v>
      </c>
      <c r="Z21" s="101" t="s">
        <v>12</v>
      </c>
    </row>
    <row r="22" spans="1:26" ht="95.25" customHeight="1" x14ac:dyDescent="0.2">
      <c r="A22" s="76" t="s">
        <v>133</v>
      </c>
      <c r="B22" s="76" t="s">
        <v>109</v>
      </c>
      <c r="C22" s="76" t="s">
        <v>125</v>
      </c>
      <c r="D22" s="122"/>
      <c r="E22" s="122"/>
      <c r="F22" s="122"/>
      <c r="G22" s="78"/>
      <c r="H22" s="78"/>
      <c r="I22" s="78"/>
      <c r="J22" s="78"/>
      <c r="K22" s="78"/>
      <c r="L22" s="78"/>
      <c r="M22" s="78"/>
      <c r="N22" s="78"/>
      <c r="O22" s="78"/>
      <c r="P22" s="79" t="s">
        <v>93</v>
      </c>
      <c r="Q22" s="79" t="s">
        <v>110</v>
      </c>
      <c r="R22" s="77" t="s">
        <v>138</v>
      </c>
      <c r="S22" s="80">
        <v>300</v>
      </c>
      <c r="T22" s="81" t="s">
        <v>146</v>
      </c>
      <c r="U22" s="80">
        <f>'Presupuesto 2021'!H16</f>
        <v>4200</v>
      </c>
      <c r="V22" s="81" t="s">
        <v>20</v>
      </c>
      <c r="W22" s="80">
        <v>0</v>
      </c>
      <c r="X22" s="81" t="s">
        <v>89</v>
      </c>
      <c r="Y22" s="80">
        <f>'Presupuesto 2021'!J16</f>
        <v>0</v>
      </c>
      <c r="Z22" s="82">
        <f>S22+U22+W22+Y22</f>
        <v>4500</v>
      </c>
    </row>
  </sheetData>
  <mergeCells count="20">
    <mergeCell ref="A19:A20"/>
    <mergeCell ref="B19:B20"/>
    <mergeCell ref="C19:C20"/>
    <mergeCell ref="A21:C21"/>
    <mergeCell ref="R10:Z11"/>
    <mergeCell ref="A10:A11"/>
    <mergeCell ref="B10:B11"/>
    <mergeCell ref="C10:C11"/>
    <mergeCell ref="R19:Z20"/>
    <mergeCell ref="D19:O20"/>
    <mergeCell ref="P19:P21"/>
    <mergeCell ref="Q19:Q21"/>
    <mergeCell ref="A1:Z1"/>
    <mergeCell ref="A2:Z2"/>
    <mergeCell ref="A3:Z3"/>
    <mergeCell ref="A4:Z4"/>
    <mergeCell ref="P10:P12"/>
    <mergeCell ref="Q10:Q12"/>
    <mergeCell ref="A12:C12"/>
    <mergeCell ref="D10:O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opLeftCell="A4" zoomScale="80" zoomScaleNormal="80" workbookViewId="0">
      <selection activeCell="S14" sqref="S14:U14"/>
    </sheetView>
  </sheetViews>
  <sheetFormatPr baseColWidth="10" defaultRowHeight="12.75" x14ac:dyDescent="0.2"/>
  <cols>
    <col min="1" max="1" width="17.5703125" style="4" customWidth="1"/>
    <col min="2" max="2" width="16.7109375" style="5" bestFit="1" customWidth="1"/>
    <col min="3" max="3" width="16.7109375" style="5" customWidth="1"/>
    <col min="4" max="15" width="2" style="5" customWidth="1"/>
    <col min="16" max="16" width="15.28515625" style="6" bestFit="1" customWidth="1"/>
    <col min="17" max="17" width="16" style="5" customWidth="1"/>
    <col min="18" max="18" width="8.28515625" style="6" bestFit="1" customWidth="1"/>
    <col min="19" max="19" width="11.42578125" style="6" bestFit="1" customWidth="1"/>
    <col min="20" max="20" width="12.85546875" style="7" bestFit="1" customWidth="1"/>
    <col min="21" max="21" width="9.5703125" style="6" bestFit="1" customWidth="1"/>
    <col min="22" max="22" width="9.28515625" style="6" bestFit="1" customWidth="1"/>
    <col min="23" max="23" width="7.42578125" style="6" bestFit="1" customWidth="1"/>
    <col min="24" max="24" width="12.7109375" bestFit="1" customWidth="1"/>
    <col min="25" max="25" width="7.42578125" bestFit="1" customWidth="1"/>
    <col min="26" max="26" width="11.42578125" bestFit="1" customWidth="1"/>
  </cols>
  <sheetData>
    <row r="1" spans="1:27" ht="13.5" thickBot="1" x14ac:dyDescent="0.25"/>
    <row r="2" spans="1:27" s="2" customFormat="1" ht="18" customHeight="1" x14ac:dyDescent="0.25">
      <c r="A2" s="200" t="s">
        <v>96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2"/>
      <c r="AA2" s="108"/>
    </row>
    <row r="3" spans="1:27" s="2" customFormat="1" ht="15.75" customHeight="1" x14ac:dyDescent="0.25">
      <c r="A3" s="203" t="s">
        <v>97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5"/>
      <c r="AA3" s="108"/>
    </row>
    <row r="4" spans="1:27" s="2" customFormat="1" ht="15.75" customHeight="1" x14ac:dyDescent="0.25">
      <c r="A4" s="203" t="s">
        <v>102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5"/>
      <c r="AA4" s="108"/>
    </row>
    <row r="5" spans="1:27" s="2" customFormat="1" ht="19.5" customHeight="1" thickBot="1" x14ac:dyDescent="0.3">
      <c r="A5" s="206" t="s">
        <v>151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8"/>
      <c r="AA5" s="108"/>
    </row>
    <row r="6" spans="1:27" s="2" customFormat="1" ht="14.2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7" s="3" customFormat="1" ht="15" x14ac:dyDescent="0.2">
      <c r="A7" s="89" t="s">
        <v>21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3"/>
      <c r="Y7" s="94"/>
      <c r="Z7" s="94"/>
    </row>
    <row r="8" spans="1:27" s="3" customFormat="1" ht="15" x14ac:dyDescent="0.2">
      <c r="A8" s="89" t="s">
        <v>76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3"/>
      <c r="Y8" s="94"/>
      <c r="Z8" s="94"/>
    </row>
    <row r="9" spans="1:27" s="3" customFormat="1" ht="20.25" customHeight="1" x14ac:dyDescent="0.2">
      <c r="A9" s="89" t="s">
        <v>140</v>
      </c>
      <c r="B9" s="89" t="s">
        <v>105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3"/>
      <c r="Y9" s="94"/>
      <c r="Z9" s="94"/>
    </row>
    <row r="10" spans="1:27" s="84" customFormat="1" x14ac:dyDescent="0.2">
      <c r="A10" s="212" t="s">
        <v>101</v>
      </c>
      <c r="B10" s="212" t="s">
        <v>17</v>
      </c>
      <c r="C10" s="246" t="s">
        <v>0</v>
      </c>
      <c r="D10" s="232" t="s">
        <v>13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4"/>
      <c r="P10" s="212" t="s">
        <v>10</v>
      </c>
      <c r="Q10" s="237" t="s">
        <v>47</v>
      </c>
      <c r="R10" s="240" t="s">
        <v>11</v>
      </c>
      <c r="S10" s="241"/>
      <c r="T10" s="241"/>
      <c r="U10" s="241"/>
      <c r="V10" s="241"/>
      <c r="W10" s="241"/>
      <c r="X10" s="241"/>
      <c r="Y10" s="241"/>
      <c r="Z10" s="242"/>
    </row>
    <row r="11" spans="1:27" s="3" customFormat="1" ht="20.25" customHeight="1" x14ac:dyDescent="0.2">
      <c r="A11" s="212"/>
      <c r="B11" s="212"/>
      <c r="C11" s="246"/>
      <c r="D11" s="235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36"/>
      <c r="P11" s="212"/>
      <c r="Q11" s="238"/>
      <c r="R11" s="243"/>
      <c r="S11" s="244"/>
      <c r="T11" s="244"/>
      <c r="U11" s="244"/>
      <c r="V11" s="244"/>
      <c r="W11" s="244"/>
      <c r="X11" s="244"/>
      <c r="Y11" s="244"/>
      <c r="Z11" s="245"/>
    </row>
    <row r="12" spans="1:27" s="3" customFormat="1" ht="35.25" customHeight="1" x14ac:dyDescent="0.2">
      <c r="A12" s="229" t="s">
        <v>128</v>
      </c>
      <c r="B12" s="230"/>
      <c r="C12" s="231"/>
      <c r="D12" s="95" t="s">
        <v>1</v>
      </c>
      <c r="E12" s="95" t="s">
        <v>2</v>
      </c>
      <c r="F12" s="95" t="s">
        <v>3</v>
      </c>
      <c r="G12" s="95" t="s">
        <v>4</v>
      </c>
      <c r="H12" s="95" t="s">
        <v>3</v>
      </c>
      <c r="I12" s="95" t="s">
        <v>5</v>
      </c>
      <c r="J12" s="95" t="s">
        <v>5</v>
      </c>
      <c r="K12" s="95" t="s">
        <v>4</v>
      </c>
      <c r="L12" s="95" t="s">
        <v>6</v>
      </c>
      <c r="M12" s="95" t="s">
        <v>7</v>
      </c>
      <c r="N12" s="95" t="s">
        <v>8</v>
      </c>
      <c r="O12" s="95" t="s">
        <v>9</v>
      </c>
      <c r="P12" s="212"/>
      <c r="Q12" s="239"/>
      <c r="R12" s="92" t="s">
        <v>25</v>
      </c>
      <c r="S12" s="103" t="s">
        <v>14</v>
      </c>
      <c r="T12" s="92" t="s">
        <v>18</v>
      </c>
      <c r="U12" s="92" t="s">
        <v>14</v>
      </c>
      <c r="V12" s="92" t="s">
        <v>18</v>
      </c>
      <c r="W12" s="92" t="s">
        <v>14</v>
      </c>
      <c r="X12" s="92" t="s">
        <v>18</v>
      </c>
      <c r="Y12" s="92" t="s">
        <v>14</v>
      </c>
      <c r="Z12" s="103" t="s">
        <v>12</v>
      </c>
    </row>
    <row r="13" spans="1:27" s="3" customFormat="1" ht="114" x14ac:dyDescent="0.2">
      <c r="A13" s="70" t="s">
        <v>157</v>
      </c>
      <c r="B13" s="70" t="s">
        <v>19</v>
      </c>
      <c r="C13" s="70" t="s">
        <v>156</v>
      </c>
      <c r="D13" s="70"/>
      <c r="E13" s="70"/>
      <c r="F13" s="70"/>
      <c r="G13" s="70"/>
      <c r="H13" s="70"/>
      <c r="I13" s="70"/>
      <c r="J13" s="70"/>
      <c r="K13" s="98"/>
      <c r="L13" s="98"/>
      <c r="M13" s="98"/>
      <c r="N13" s="98"/>
      <c r="O13" s="70"/>
      <c r="P13" s="70" t="s">
        <v>141</v>
      </c>
      <c r="Q13" s="70" t="s">
        <v>91</v>
      </c>
      <c r="R13" s="126" t="s">
        <v>138</v>
      </c>
      <c r="S13" s="85">
        <f>'Presupuesto 2021'!G40</f>
        <v>1200</v>
      </c>
      <c r="T13" s="86" t="s">
        <v>75</v>
      </c>
      <c r="U13" s="85">
        <v>200</v>
      </c>
      <c r="V13" s="86" t="s">
        <v>90</v>
      </c>
      <c r="W13" s="87">
        <v>0</v>
      </c>
      <c r="X13" s="88" t="s">
        <v>92</v>
      </c>
      <c r="Y13" s="87">
        <f>'Presupuesto 2021'!J40</f>
        <v>0</v>
      </c>
      <c r="Z13" s="127">
        <f>S13+U13+W13+Y13</f>
        <v>1400</v>
      </c>
    </row>
    <row r="14" spans="1:27" s="3" customFormat="1" ht="17.25" customHeight="1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128">
        <f>SUM(S13)</f>
        <v>1200</v>
      </c>
      <c r="T14" s="129"/>
      <c r="U14" s="128">
        <f>SUM(U13)</f>
        <v>200</v>
      </c>
      <c r="V14" s="129"/>
      <c r="W14" s="128">
        <f>SUM(W13)</f>
        <v>0</v>
      </c>
      <c r="X14" s="129"/>
      <c r="Y14" s="128">
        <f>SUM(Y13)</f>
        <v>0</v>
      </c>
      <c r="Z14" s="91">
        <f>SUM(Z13:Z13)</f>
        <v>1400</v>
      </c>
    </row>
    <row r="15" spans="1:27" ht="15.75" x14ac:dyDescent="0.25">
      <c r="Z15" s="63"/>
    </row>
  </sheetData>
  <mergeCells count="12">
    <mergeCell ref="A2:Z2"/>
    <mergeCell ref="A3:Z3"/>
    <mergeCell ref="A4:Z4"/>
    <mergeCell ref="A5:Z5"/>
    <mergeCell ref="A12:C12"/>
    <mergeCell ref="D10:O11"/>
    <mergeCell ref="P10:P12"/>
    <mergeCell ref="Q10:Q12"/>
    <mergeCell ref="R10:Z11"/>
    <mergeCell ref="B10:B11"/>
    <mergeCell ref="A10:A11"/>
    <mergeCell ref="C10:C11"/>
  </mergeCells>
  <phoneticPr fontId="0" type="noConversion"/>
  <printOptions horizontalCentered="1"/>
  <pageMargins left="0.19685039370078741" right="0.19685039370078741" top="0.59055118110236227" bottom="0.19685039370078741" header="0" footer="0"/>
  <pageSetup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zoomScale="55" zoomScaleNormal="55" workbookViewId="0">
      <selection sqref="A1:Z14"/>
    </sheetView>
  </sheetViews>
  <sheetFormatPr baseColWidth="10" defaultRowHeight="12.75" x14ac:dyDescent="0.2"/>
  <cols>
    <col min="1" max="1" width="31" customWidth="1"/>
    <col min="2" max="2" width="17.140625" customWidth="1"/>
    <col min="3" max="3" width="18.7109375" customWidth="1"/>
    <col min="4" max="4" width="2.28515625" bestFit="1" customWidth="1"/>
    <col min="5" max="5" width="2.140625" bestFit="1" customWidth="1"/>
    <col min="6" max="6" width="2.42578125" bestFit="1" customWidth="1"/>
    <col min="7" max="7" width="2.28515625" bestFit="1" customWidth="1"/>
    <col min="8" max="8" width="2.42578125" bestFit="1" customWidth="1"/>
    <col min="9" max="10" width="2" bestFit="1" customWidth="1"/>
    <col min="11" max="12" width="2.28515625" bestFit="1" customWidth="1"/>
    <col min="13" max="13" width="2.42578125" bestFit="1" customWidth="1"/>
    <col min="14" max="15" width="2.28515625" bestFit="1" customWidth="1"/>
    <col min="16" max="16" width="18.5703125" customWidth="1"/>
    <col min="17" max="17" width="21.28515625" customWidth="1"/>
    <col min="18" max="18" width="16.7109375" customWidth="1"/>
    <col min="19" max="19" width="16.85546875" customWidth="1"/>
    <col min="20" max="20" width="15" customWidth="1"/>
    <col min="23" max="23" width="15.5703125" customWidth="1"/>
    <col min="24" max="24" width="16" customWidth="1"/>
    <col min="26" max="26" width="17.42578125" customWidth="1"/>
  </cols>
  <sheetData>
    <row r="1" spans="1:29" ht="15.75" x14ac:dyDescent="0.2">
      <c r="A1" s="197" t="s">
        <v>96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.75" x14ac:dyDescent="0.2">
      <c r="A2" s="197" t="s">
        <v>97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.75" x14ac:dyDescent="0.2">
      <c r="A3" s="197" t="s">
        <v>179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1:29" ht="15.75" x14ac:dyDescent="0.2">
      <c r="A4" s="197" t="s">
        <v>151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9" ht="15.75" x14ac:dyDescent="0.2">
      <c r="A5" s="252" t="s">
        <v>21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</row>
    <row r="6" spans="1:29" ht="15.75" x14ac:dyDescent="0.2">
      <c r="A6" s="252" t="s">
        <v>95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</row>
    <row r="7" spans="1:29" ht="15.75" x14ac:dyDescent="0.2">
      <c r="A7" s="252" t="s">
        <v>112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</row>
    <row r="8" spans="1:29" ht="21.75" customHeight="1" x14ac:dyDescent="0.2">
      <c r="A8" s="199" t="s">
        <v>180</v>
      </c>
      <c r="B8" s="199" t="s">
        <v>17</v>
      </c>
      <c r="C8" s="198" t="s">
        <v>0</v>
      </c>
      <c r="D8" s="199" t="s">
        <v>13</v>
      </c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 t="s">
        <v>10</v>
      </c>
      <c r="Q8" s="199" t="s">
        <v>47</v>
      </c>
      <c r="R8" s="198" t="s">
        <v>11</v>
      </c>
      <c r="S8" s="198"/>
      <c r="T8" s="198"/>
      <c r="U8" s="198"/>
      <c r="V8" s="198"/>
      <c r="W8" s="198"/>
      <c r="X8" s="198"/>
      <c r="Y8" s="198"/>
      <c r="Z8" s="198"/>
    </row>
    <row r="9" spans="1:29" ht="18" customHeight="1" x14ac:dyDescent="0.2">
      <c r="A9" s="199"/>
      <c r="B9" s="199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8"/>
      <c r="S9" s="198"/>
      <c r="T9" s="198"/>
      <c r="U9" s="198"/>
      <c r="V9" s="198"/>
      <c r="W9" s="198"/>
      <c r="X9" s="198"/>
      <c r="Y9" s="198"/>
      <c r="Z9" s="198"/>
    </row>
    <row r="10" spans="1:29" ht="52.5" customHeight="1" x14ac:dyDescent="0.2">
      <c r="A10" s="248" t="s">
        <v>129</v>
      </c>
      <c r="B10" s="248"/>
      <c r="C10" s="248"/>
      <c r="D10" s="136" t="s">
        <v>1</v>
      </c>
      <c r="E10" s="136" t="s">
        <v>2</v>
      </c>
      <c r="F10" s="136" t="s">
        <v>3</v>
      </c>
      <c r="G10" s="136" t="s">
        <v>4</v>
      </c>
      <c r="H10" s="136" t="s">
        <v>3</v>
      </c>
      <c r="I10" s="136" t="s">
        <v>5</v>
      </c>
      <c r="J10" s="136" t="s">
        <v>5</v>
      </c>
      <c r="K10" s="136" t="s">
        <v>4</v>
      </c>
      <c r="L10" s="136" t="s">
        <v>6</v>
      </c>
      <c r="M10" s="136" t="s">
        <v>7</v>
      </c>
      <c r="N10" s="136" t="s">
        <v>8</v>
      </c>
      <c r="O10" s="136" t="s">
        <v>9</v>
      </c>
      <c r="P10" s="199"/>
      <c r="Q10" s="199"/>
      <c r="R10" s="137" t="s">
        <v>25</v>
      </c>
      <c r="S10" s="138" t="s">
        <v>14</v>
      </c>
      <c r="T10" s="137" t="s">
        <v>18</v>
      </c>
      <c r="U10" s="137" t="s">
        <v>14</v>
      </c>
      <c r="V10" s="137" t="s">
        <v>18</v>
      </c>
      <c r="W10" s="137" t="s">
        <v>14</v>
      </c>
      <c r="X10" s="137" t="s">
        <v>18</v>
      </c>
      <c r="Y10" s="137" t="s">
        <v>14</v>
      </c>
      <c r="Z10" s="138" t="s">
        <v>12</v>
      </c>
    </row>
    <row r="11" spans="1:29" ht="94.5" customHeight="1" x14ac:dyDescent="0.2">
      <c r="A11" s="247" t="s">
        <v>162</v>
      </c>
      <c r="B11" s="247" t="s">
        <v>111</v>
      </c>
      <c r="C11" s="184" t="s">
        <v>187</v>
      </c>
      <c r="D11" s="144" t="s">
        <v>173</v>
      </c>
      <c r="E11" s="144" t="s">
        <v>173</v>
      </c>
      <c r="F11" s="144" t="s">
        <v>173</v>
      </c>
      <c r="G11" s="144" t="s">
        <v>173</v>
      </c>
      <c r="H11" s="144" t="s">
        <v>173</v>
      </c>
      <c r="I11" s="144"/>
      <c r="J11" s="144"/>
      <c r="K11" s="144"/>
      <c r="L11" s="144"/>
      <c r="M11" s="144"/>
      <c r="N11" s="144"/>
      <c r="O11" s="144"/>
      <c r="P11" s="181" t="s">
        <v>177</v>
      </c>
      <c r="Q11" s="181" t="s">
        <v>163</v>
      </c>
      <c r="R11" s="158" t="s">
        <v>93</v>
      </c>
      <c r="S11" s="160">
        <v>5000</v>
      </c>
      <c r="T11" s="161" t="s">
        <v>75</v>
      </c>
      <c r="U11" s="160">
        <v>0</v>
      </c>
      <c r="V11" s="161" t="s">
        <v>20</v>
      </c>
      <c r="W11" s="162">
        <v>800</v>
      </c>
      <c r="X11" s="163" t="s">
        <v>94</v>
      </c>
      <c r="Y11" s="162">
        <v>0</v>
      </c>
      <c r="Z11" s="162">
        <f>S11+U11+W11+Y11</f>
        <v>5800</v>
      </c>
    </row>
    <row r="12" spans="1:29" ht="145.5" customHeight="1" x14ac:dyDescent="0.2">
      <c r="A12" s="247"/>
      <c r="B12" s="247"/>
      <c r="C12" s="184" t="s">
        <v>164</v>
      </c>
      <c r="D12" s="144" t="s">
        <v>173</v>
      </c>
      <c r="E12" s="144" t="s">
        <v>173</v>
      </c>
      <c r="F12" s="144" t="s">
        <v>173</v>
      </c>
      <c r="G12" s="144" t="s">
        <v>173</v>
      </c>
      <c r="H12" s="144" t="s">
        <v>173</v>
      </c>
      <c r="I12" s="144" t="s">
        <v>173</v>
      </c>
      <c r="J12" s="144" t="s">
        <v>173</v>
      </c>
      <c r="K12" s="144" t="s">
        <v>173</v>
      </c>
      <c r="L12" s="144" t="s">
        <v>173</v>
      </c>
      <c r="M12" s="144" t="s">
        <v>173</v>
      </c>
      <c r="N12" s="144" t="s">
        <v>173</v>
      </c>
      <c r="O12" s="144" t="s">
        <v>173</v>
      </c>
      <c r="P12" s="181" t="s">
        <v>174</v>
      </c>
      <c r="Q12" s="181" t="s">
        <v>191</v>
      </c>
      <c r="R12" s="158" t="s">
        <v>93</v>
      </c>
      <c r="S12" s="160">
        <v>600</v>
      </c>
      <c r="T12" s="168" t="s">
        <v>75</v>
      </c>
      <c r="U12" s="160">
        <v>0</v>
      </c>
      <c r="V12" s="146" t="s">
        <v>20</v>
      </c>
      <c r="W12" s="162">
        <v>0</v>
      </c>
      <c r="X12" s="181" t="s">
        <v>94</v>
      </c>
      <c r="Y12" s="162">
        <v>0</v>
      </c>
      <c r="Z12" s="166">
        <f>S12+U12+W12+Y12</f>
        <v>600</v>
      </c>
    </row>
    <row r="13" spans="1:29" ht="129" customHeight="1" x14ac:dyDescent="0.2">
      <c r="A13" s="184" t="s">
        <v>188</v>
      </c>
      <c r="B13" s="181" t="s">
        <v>19</v>
      </c>
      <c r="C13" s="184" t="s">
        <v>189</v>
      </c>
      <c r="D13" s="180" t="s">
        <v>173</v>
      </c>
      <c r="E13" s="180" t="s">
        <v>173</v>
      </c>
      <c r="F13" s="180" t="s">
        <v>173</v>
      </c>
      <c r="G13" s="180" t="s">
        <v>173</v>
      </c>
      <c r="H13" s="180"/>
      <c r="I13" s="180"/>
      <c r="J13" s="180"/>
      <c r="K13" s="164"/>
      <c r="L13" s="164"/>
      <c r="M13" s="164"/>
      <c r="N13" s="180"/>
      <c r="O13" s="180"/>
      <c r="P13" s="181" t="s">
        <v>178</v>
      </c>
      <c r="Q13" s="184" t="s">
        <v>190</v>
      </c>
      <c r="R13" s="181" t="s">
        <v>93</v>
      </c>
      <c r="S13" s="160">
        <v>4000</v>
      </c>
      <c r="T13" s="181" t="s">
        <v>75</v>
      </c>
      <c r="U13" s="160">
        <v>0</v>
      </c>
      <c r="V13" s="181" t="s">
        <v>90</v>
      </c>
      <c r="W13" s="162">
        <v>800</v>
      </c>
      <c r="X13" s="181" t="s">
        <v>92</v>
      </c>
      <c r="Y13" s="162">
        <f>'[1]Presupuesto 2021'!J53</f>
        <v>0</v>
      </c>
      <c r="Z13" s="162">
        <f>S13+U13+W13+Y13</f>
        <v>4800</v>
      </c>
    </row>
    <row r="14" spans="1:29" ht="15.75" x14ac:dyDescent="0.25">
      <c r="A14" s="249" t="s">
        <v>200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  <c r="R14" s="135"/>
      <c r="S14" s="153">
        <f>SUM(S11:S13)</f>
        <v>9600</v>
      </c>
      <c r="T14" s="134"/>
      <c r="U14" s="153">
        <f>SUM(U11:U13)</f>
        <v>0</v>
      </c>
      <c r="V14" s="134"/>
      <c r="W14" s="153">
        <f>SUM(W11:W13)</f>
        <v>1600</v>
      </c>
      <c r="X14" s="134"/>
      <c r="Y14" s="153">
        <f>SUM(Y11:Y13)</f>
        <v>0</v>
      </c>
      <c r="Z14" s="154">
        <f>SUM(Z11:Z13)</f>
        <v>11200</v>
      </c>
    </row>
    <row r="16" spans="1:29" ht="14.25" x14ac:dyDescent="0.2">
      <c r="Q16" s="130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</sheetData>
  <mergeCells count="18">
    <mergeCell ref="A1:Z1"/>
    <mergeCell ref="A2:Z2"/>
    <mergeCell ref="A3:Z3"/>
    <mergeCell ref="A4:Z4"/>
    <mergeCell ref="P8:P10"/>
    <mergeCell ref="Q8:Q10"/>
    <mergeCell ref="R8:Z9"/>
    <mergeCell ref="A5:Z5"/>
    <mergeCell ref="A6:Z6"/>
    <mergeCell ref="A7:Z7"/>
    <mergeCell ref="A8:A9"/>
    <mergeCell ref="B8:B9"/>
    <mergeCell ref="B11:B12"/>
    <mergeCell ref="C8:C9"/>
    <mergeCell ref="A10:C10"/>
    <mergeCell ref="D8:O9"/>
    <mergeCell ref="A14:Q14"/>
    <mergeCell ref="A11:A12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zoomScale="70" zoomScaleNormal="70" workbookViewId="0">
      <selection activeCell="X12" sqref="X12"/>
    </sheetView>
  </sheetViews>
  <sheetFormatPr baseColWidth="10" defaultRowHeight="12.75" x14ac:dyDescent="0.2"/>
  <cols>
    <col min="1" max="1" width="18" customWidth="1"/>
    <col min="2" max="2" width="16.5703125" customWidth="1"/>
    <col min="3" max="3" width="15.5703125" customWidth="1"/>
    <col min="4" max="15" width="2.140625" customWidth="1"/>
    <col min="16" max="16" width="17.7109375" customWidth="1"/>
    <col min="17" max="17" width="16.7109375" customWidth="1"/>
    <col min="18" max="18" width="11.5703125" bestFit="1" customWidth="1"/>
    <col min="19" max="19" width="11.7109375" customWidth="1"/>
    <col min="20" max="20" width="10.28515625" customWidth="1"/>
    <col min="21" max="21" width="9.7109375" customWidth="1"/>
    <col min="22" max="22" width="11" customWidth="1"/>
    <col min="23" max="23" width="12.42578125" customWidth="1"/>
    <col min="26" max="26" width="13.140625" bestFit="1" customWidth="1"/>
  </cols>
  <sheetData>
    <row r="1" spans="1:39" ht="16.5" x14ac:dyDescent="0.2">
      <c r="A1" s="200" t="s">
        <v>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</row>
    <row r="2" spans="1:39" ht="16.5" x14ac:dyDescent="0.2">
      <c r="A2" s="203" t="s">
        <v>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5"/>
    </row>
    <row r="3" spans="1:39" ht="16.5" x14ac:dyDescent="0.2">
      <c r="A3" s="203" t="s">
        <v>102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5"/>
    </row>
    <row r="4" spans="1:39" ht="17.25" thickBot="1" x14ac:dyDescent="0.25">
      <c r="A4" s="206" t="s">
        <v>98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8"/>
    </row>
    <row r="5" spans="1:39" ht="15.75" x14ac:dyDescent="0.25">
      <c r="A5" s="114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114"/>
      <c r="R5" s="114"/>
      <c r="S5" s="114"/>
      <c r="T5" s="115"/>
      <c r="U5" s="114"/>
      <c r="V5" s="114"/>
      <c r="W5" s="114"/>
      <c r="X5" s="116"/>
      <c r="Y5" s="116"/>
      <c r="Z5" s="116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</row>
    <row r="6" spans="1:39" ht="15" customHeight="1" x14ac:dyDescent="0.2">
      <c r="A6" s="254" t="s">
        <v>15</v>
      </c>
      <c r="B6" s="254"/>
      <c r="C6" s="113" t="s">
        <v>22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8"/>
      <c r="AB6" s="118"/>
      <c r="AC6" s="118"/>
      <c r="AD6" s="118"/>
      <c r="AE6" s="118"/>
      <c r="AF6" s="117"/>
      <c r="AG6" s="117"/>
      <c r="AH6" s="117"/>
      <c r="AI6" s="117"/>
      <c r="AJ6" s="117"/>
      <c r="AK6" s="117"/>
    </row>
    <row r="7" spans="1:39" ht="15" customHeight="1" x14ac:dyDescent="0.2">
      <c r="A7" s="255" t="s">
        <v>16</v>
      </c>
      <c r="B7" s="255"/>
      <c r="C7" s="257" t="s">
        <v>131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9"/>
      <c r="AB7" s="119"/>
      <c r="AC7" s="119"/>
      <c r="AD7" s="119"/>
      <c r="AE7" s="119"/>
      <c r="AF7" s="119"/>
      <c r="AG7" s="119"/>
      <c r="AH7" s="117"/>
      <c r="AI7" s="117"/>
      <c r="AJ7" s="117"/>
      <c r="AK7" s="117"/>
    </row>
    <row r="8" spans="1:39" ht="18" customHeight="1" x14ac:dyDescent="0.2">
      <c r="A8" s="256" t="s">
        <v>130</v>
      </c>
      <c r="B8" s="256"/>
      <c r="C8" s="258" t="s">
        <v>115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"/>
      <c r="AM8" s="1"/>
    </row>
    <row r="9" spans="1:39" ht="15" customHeight="1" x14ac:dyDescent="0.2">
      <c r="A9" s="212" t="s">
        <v>114</v>
      </c>
      <c r="B9" s="212" t="s">
        <v>17</v>
      </c>
      <c r="C9" s="246" t="s">
        <v>0</v>
      </c>
      <c r="D9" s="232" t="s">
        <v>13</v>
      </c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4"/>
      <c r="P9" s="232" t="s">
        <v>10</v>
      </c>
      <c r="Q9" s="212" t="s">
        <v>47</v>
      </c>
      <c r="R9" s="240" t="s">
        <v>11</v>
      </c>
      <c r="S9" s="241"/>
      <c r="T9" s="241"/>
      <c r="U9" s="241"/>
      <c r="V9" s="241"/>
      <c r="W9" s="241"/>
      <c r="X9" s="241"/>
      <c r="Y9" s="241"/>
      <c r="Z9" s="242"/>
    </row>
    <row r="10" spans="1:39" ht="32.25" customHeight="1" x14ac:dyDescent="0.2">
      <c r="A10" s="212"/>
      <c r="B10" s="212"/>
      <c r="C10" s="246"/>
      <c r="D10" s="235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36"/>
      <c r="P10" s="260"/>
      <c r="Q10" s="212"/>
      <c r="R10" s="243"/>
      <c r="S10" s="244"/>
      <c r="T10" s="244"/>
      <c r="U10" s="244"/>
      <c r="V10" s="244"/>
      <c r="W10" s="244"/>
      <c r="X10" s="244"/>
      <c r="Y10" s="244"/>
      <c r="Z10" s="245"/>
    </row>
    <row r="11" spans="1:39" ht="52.5" customHeight="1" x14ac:dyDescent="0.2">
      <c r="A11" s="259" t="s">
        <v>126</v>
      </c>
      <c r="B11" s="259"/>
      <c r="C11" s="259"/>
      <c r="D11" s="99" t="s">
        <v>1</v>
      </c>
      <c r="E11" s="99" t="s">
        <v>2</v>
      </c>
      <c r="F11" s="99" t="s">
        <v>3</v>
      </c>
      <c r="G11" s="99" t="s">
        <v>4</v>
      </c>
      <c r="H11" s="99" t="s">
        <v>3</v>
      </c>
      <c r="I11" s="99" t="s">
        <v>5</v>
      </c>
      <c r="J11" s="99" t="s">
        <v>5</v>
      </c>
      <c r="K11" s="99" t="s">
        <v>4</v>
      </c>
      <c r="L11" s="99" t="s">
        <v>6</v>
      </c>
      <c r="M11" s="99" t="s">
        <v>7</v>
      </c>
      <c r="N11" s="99" t="s">
        <v>8</v>
      </c>
      <c r="O11" s="99" t="s">
        <v>9</v>
      </c>
      <c r="P11" s="235"/>
      <c r="Q11" s="212"/>
      <c r="R11" s="92" t="s">
        <v>25</v>
      </c>
      <c r="S11" s="103" t="s">
        <v>14</v>
      </c>
      <c r="T11" s="92" t="s">
        <v>18</v>
      </c>
      <c r="U11" s="92" t="s">
        <v>14</v>
      </c>
      <c r="V11" s="92" t="s">
        <v>18</v>
      </c>
      <c r="W11" s="92" t="s">
        <v>14</v>
      </c>
      <c r="X11" s="92" t="s">
        <v>18</v>
      </c>
      <c r="Y11" s="92" t="s">
        <v>14</v>
      </c>
      <c r="Z11" s="103" t="s">
        <v>12</v>
      </c>
    </row>
    <row r="12" spans="1:39" ht="118.5" customHeight="1" x14ac:dyDescent="0.2">
      <c r="A12" s="70" t="s">
        <v>134</v>
      </c>
      <c r="B12" s="70" t="s">
        <v>19</v>
      </c>
      <c r="C12" s="70" t="s">
        <v>127</v>
      </c>
      <c r="D12" s="70"/>
      <c r="E12" s="70"/>
      <c r="F12" s="70"/>
      <c r="G12" s="98"/>
      <c r="H12" s="70"/>
      <c r="I12" s="70"/>
      <c r="J12" s="70"/>
      <c r="K12" s="98"/>
      <c r="L12" s="70"/>
      <c r="M12" s="70"/>
      <c r="N12" s="70"/>
      <c r="O12" s="70"/>
      <c r="P12" s="70" t="s">
        <v>103</v>
      </c>
      <c r="Q12" s="70" t="s">
        <v>104</v>
      </c>
      <c r="R12" s="70" t="s">
        <v>138</v>
      </c>
      <c r="S12" s="85">
        <f>'Presupuesto 2021'!G36</f>
        <v>0</v>
      </c>
      <c r="T12" s="86" t="s">
        <v>75</v>
      </c>
      <c r="U12" s="85">
        <v>200</v>
      </c>
      <c r="V12" s="86" t="s">
        <v>90</v>
      </c>
      <c r="W12" s="87">
        <v>0</v>
      </c>
      <c r="X12" s="88" t="s">
        <v>92</v>
      </c>
      <c r="Y12" s="87">
        <f>'Presupuesto 2021'!J36</f>
        <v>0</v>
      </c>
      <c r="Z12" s="87">
        <f>S12+U12+W12+Y12</f>
        <v>200</v>
      </c>
    </row>
  </sheetData>
  <mergeCells count="18">
    <mergeCell ref="Q9:Q11"/>
    <mergeCell ref="R9:Z10"/>
    <mergeCell ref="A6:B6"/>
    <mergeCell ref="A7:B7"/>
    <mergeCell ref="A8:B8"/>
    <mergeCell ref="C7:P7"/>
    <mergeCell ref="C8:P8"/>
    <mergeCell ref="A11:C11"/>
    <mergeCell ref="D9:O10"/>
    <mergeCell ref="P9:P11"/>
    <mergeCell ref="A9:A10"/>
    <mergeCell ref="B9:B10"/>
    <mergeCell ref="C9:C10"/>
    <mergeCell ref="A1:Z1"/>
    <mergeCell ref="A2:Z2"/>
    <mergeCell ref="A3:Z3"/>
    <mergeCell ref="A4:Z4"/>
    <mergeCell ref="B5:P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3" zoomScale="55" zoomScaleNormal="55" workbookViewId="0">
      <selection sqref="A1:Z24"/>
    </sheetView>
  </sheetViews>
  <sheetFormatPr baseColWidth="10" defaultRowHeight="12.75" x14ac:dyDescent="0.2"/>
  <cols>
    <col min="1" max="1" width="29.140625" bestFit="1" customWidth="1"/>
    <col min="2" max="2" width="17.140625" customWidth="1"/>
    <col min="3" max="3" width="17.85546875" customWidth="1"/>
    <col min="4" max="4" width="2.28515625" bestFit="1" customWidth="1"/>
    <col min="5" max="5" width="2.140625" bestFit="1" customWidth="1"/>
    <col min="6" max="6" width="2.42578125" bestFit="1" customWidth="1"/>
    <col min="7" max="7" width="2.28515625" bestFit="1" customWidth="1"/>
    <col min="8" max="8" width="2.42578125" bestFit="1" customWidth="1"/>
    <col min="9" max="10" width="2" bestFit="1" customWidth="1"/>
    <col min="11" max="12" width="2.28515625" bestFit="1" customWidth="1"/>
    <col min="13" max="13" width="2.42578125" bestFit="1" customWidth="1"/>
    <col min="14" max="15" width="2.28515625" bestFit="1" customWidth="1"/>
    <col min="16" max="16" width="18.5703125" customWidth="1"/>
    <col min="17" max="17" width="19.5703125" customWidth="1"/>
    <col min="18" max="18" width="17.42578125" customWidth="1"/>
    <col min="19" max="19" width="16.140625" customWidth="1"/>
    <col min="20" max="20" width="14.7109375" customWidth="1"/>
    <col min="21" max="21" width="14.140625" customWidth="1"/>
    <col min="23" max="23" width="15" customWidth="1"/>
    <col min="24" max="24" width="16.42578125" customWidth="1"/>
    <col min="25" max="25" width="14.28515625" customWidth="1"/>
    <col min="26" max="26" width="15.7109375" customWidth="1"/>
  </cols>
  <sheetData>
    <row r="1" spans="1:26" ht="15.75" x14ac:dyDescent="0.2">
      <c r="A1" s="197" t="s">
        <v>96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6" ht="15.75" x14ac:dyDescent="0.2">
      <c r="A2" s="197" t="s">
        <v>97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6" ht="15.75" x14ac:dyDescent="0.2">
      <c r="A3" s="197" t="s">
        <v>179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1:26" ht="15.75" x14ac:dyDescent="0.2">
      <c r="A4" s="197" t="s">
        <v>151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6" ht="15.75" x14ac:dyDescent="0.25">
      <c r="A5" s="315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169"/>
      <c r="R5" s="169"/>
      <c r="S5" s="169"/>
      <c r="T5" s="169"/>
      <c r="U5" s="169"/>
      <c r="V5" s="169"/>
      <c r="W5" s="169"/>
      <c r="X5" s="170"/>
      <c r="Y5" s="170"/>
      <c r="Z5" s="170"/>
    </row>
    <row r="6" spans="1:26" ht="15.75" x14ac:dyDescent="0.2">
      <c r="A6" s="252" t="s">
        <v>21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</row>
    <row r="7" spans="1:26" ht="15.75" x14ac:dyDescent="0.2">
      <c r="A7" s="252" t="s">
        <v>113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</row>
    <row r="8" spans="1:26" ht="15.75" x14ac:dyDescent="0.2">
      <c r="A8" s="252" t="s">
        <v>142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</row>
    <row r="9" spans="1:26" ht="12.75" customHeight="1" x14ac:dyDescent="0.2">
      <c r="A9" s="199" t="s">
        <v>180</v>
      </c>
      <c r="B9" s="199" t="s">
        <v>17</v>
      </c>
      <c r="C9" s="198" t="s">
        <v>0</v>
      </c>
      <c r="D9" s="199" t="s">
        <v>13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 t="s">
        <v>10</v>
      </c>
      <c r="Q9" s="199" t="s">
        <v>47</v>
      </c>
      <c r="R9" s="198" t="s">
        <v>11</v>
      </c>
      <c r="S9" s="198"/>
      <c r="T9" s="198"/>
      <c r="U9" s="198"/>
      <c r="V9" s="198"/>
      <c r="W9" s="198"/>
      <c r="X9" s="198"/>
      <c r="Y9" s="198"/>
      <c r="Z9" s="198"/>
    </row>
    <row r="10" spans="1:26" ht="25.5" customHeight="1" x14ac:dyDescent="0.2">
      <c r="A10" s="199"/>
      <c r="B10" s="199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ht="48" customHeight="1" x14ac:dyDescent="0.2">
      <c r="A11" s="196" t="s">
        <v>119</v>
      </c>
      <c r="B11" s="196"/>
      <c r="C11" s="196"/>
      <c r="D11" s="136" t="s">
        <v>1</v>
      </c>
      <c r="E11" s="136" t="s">
        <v>2</v>
      </c>
      <c r="F11" s="136" t="s">
        <v>3</v>
      </c>
      <c r="G11" s="136" t="s">
        <v>4</v>
      </c>
      <c r="H11" s="136" t="s">
        <v>3</v>
      </c>
      <c r="I11" s="136" t="s">
        <v>5</v>
      </c>
      <c r="J11" s="136" t="s">
        <v>5</v>
      </c>
      <c r="K11" s="136" t="s">
        <v>4</v>
      </c>
      <c r="L11" s="136" t="s">
        <v>6</v>
      </c>
      <c r="M11" s="136" t="s">
        <v>7</v>
      </c>
      <c r="N11" s="136" t="s">
        <v>8</v>
      </c>
      <c r="O11" s="136" t="s">
        <v>9</v>
      </c>
      <c r="P11" s="199"/>
      <c r="Q11" s="199"/>
      <c r="R11" s="137" t="s">
        <v>25</v>
      </c>
      <c r="S11" s="138" t="s">
        <v>14</v>
      </c>
      <c r="T11" s="137" t="s">
        <v>18</v>
      </c>
      <c r="U11" s="137" t="s">
        <v>14</v>
      </c>
      <c r="V11" s="137" t="s">
        <v>18</v>
      </c>
      <c r="W11" s="137" t="s">
        <v>14</v>
      </c>
      <c r="X11" s="137" t="s">
        <v>18</v>
      </c>
      <c r="Y11" s="137" t="s">
        <v>14</v>
      </c>
      <c r="Z11" s="138" t="s">
        <v>12</v>
      </c>
    </row>
    <row r="12" spans="1:26" ht="286.5" customHeight="1" x14ac:dyDescent="0.2">
      <c r="A12" s="185" t="s">
        <v>165</v>
      </c>
      <c r="B12" s="185" t="s">
        <v>100</v>
      </c>
      <c r="C12" s="185" t="s">
        <v>132</v>
      </c>
      <c r="D12" s="140"/>
      <c r="E12" s="139"/>
      <c r="F12" s="139"/>
      <c r="G12" s="139"/>
      <c r="H12" s="139"/>
      <c r="I12" s="139"/>
      <c r="J12" s="139"/>
      <c r="K12" s="139"/>
      <c r="L12" s="139"/>
      <c r="M12" s="139" t="s">
        <v>173</v>
      </c>
      <c r="N12" s="139" t="s">
        <v>173</v>
      </c>
      <c r="O12" s="139" t="s">
        <v>173</v>
      </c>
      <c r="P12" s="185" t="s">
        <v>143</v>
      </c>
      <c r="Q12" s="185" t="s">
        <v>166</v>
      </c>
      <c r="R12" s="185" t="s">
        <v>93</v>
      </c>
      <c r="S12" s="160">
        <v>4600</v>
      </c>
      <c r="T12" s="161" t="s">
        <v>75</v>
      </c>
      <c r="U12" s="160">
        <v>1200</v>
      </c>
      <c r="V12" s="161" t="s">
        <v>20</v>
      </c>
      <c r="W12" s="160">
        <v>600</v>
      </c>
      <c r="X12" s="161" t="s">
        <v>158</v>
      </c>
      <c r="Y12" s="160">
        <v>1200</v>
      </c>
      <c r="Z12" s="162">
        <f>S12+U12+W12+Y12</f>
        <v>7600</v>
      </c>
    </row>
    <row r="13" spans="1:26" ht="15.75" x14ac:dyDescent="0.2">
      <c r="A13" s="262" t="s">
        <v>201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4"/>
      <c r="R13" s="139"/>
      <c r="S13" s="171">
        <f>SUM(S12)</f>
        <v>4600</v>
      </c>
      <c r="T13" s="172"/>
      <c r="U13" s="171">
        <f>SUM(U12)</f>
        <v>1200</v>
      </c>
      <c r="V13" s="172"/>
      <c r="W13" s="171">
        <f>SUM(W12)</f>
        <v>600</v>
      </c>
      <c r="X13" s="172"/>
      <c r="Y13" s="171">
        <f>SUM(Y12)</f>
        <v>1200</v>
      </c>
      <c r="Z13" s="143">
        <f>SUM(Z12)</f>
        <v>7600</v>
      </c>
    </row>
    <row r="15" spans="1:26" ht="15.75" x14ac:dyDescent="0.2">
      <c r="A15" s="252" t="s">
        <v>21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</row>
    <row r="16" spans="1:26" ht="15.75" x14ac:dyDescent="0.2">
      <c r="A16" s="252" t="s">
        <v>113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</row>
    <row r="17" spans="1:26" ht="15.75" x14ac:dyDescent="0.2">
      <c r="A17" s="252" t="s">
        <v>144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</row>
    <row r="18" spans="1:26" ht="15.75" x14ac:dyDescent="0.25">
      <c r="A18" s="16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5"/>
      <c r="Q18" s="156"/>
      <c r="R18" s="155"/>
      <c r="S18" s="155"/>
      <c r="T18" s="155"/>
      <c r="U18" s="155"/>
      <c r="V18" s="155"/>
      <c r="W18" s="155"/>
      <c r="X18" s="133"/>
      <c r="Y18" s="133"/>
      <c r="Z18" s="133"/>
    </row>
    <row r="19" spans="1:26" ht="12.75" customHeight="1" x14ac:dyDescent="0.2">
      <c r="A19" s="199" t="s">
        <v>180</v>
      </c>
      <c r="B19" s="199" t="s">
        <v>17</v>
      </c>
      <c r="C19" s="198" t="s">
        <v>0</v>
      </c>
      <c r="D19" s="199" t="s">
        <v>13</v>
      </c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 t="s">
        <v>10</v>
      </c>
      <c r="Q19" s="199" t="s">
        <v>47</v>
      </c>
      <c r="R19" s="198" t="s">
        <v>11</v>
      </c>
      <c r="S19" s="198"/>
      <c r="T19" s="198"/>
      <c r="U19" s="198"/>
      <c r="V19" s="198"/>
      <c r="W19" s="198"/>
      <c r="X19" s="198"/>
      <c r="Y19" s="198"/>
      <c r="Z19" s="198"/>
    </row>
    <row r="20" spans="1:26" ht="25.5" customHeight="1" x14ac:dyDescent="0.2">
      <c r="A20" s="199"/>
      <c r="B20" s="199"/>
      <c r="C20" s="198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ht="53.25" customHeight="1" x14ac:dyDescent="0.2">
      <c r="A21" s="196" t="s">
        <v>171</v>
      </c>
      <c r="B21" s="196"/>
      <c r="C21" s="196"/>
      <c r="D21" s="136" t="s">
        <v>1</v>
      </c>
      <c r="E21" s="136" t="s">
        <v>2</v>
      </c>
      <c r="F21" s="136" t="s">
        <v>3</v>
      </c>
      <c r="G21" s="136" t="s">
        <v>4</v>
      </c>
      <c r="H21" s="136" t="s">
        <v>3</v>
      </c>
      <c r="I21" s="136" t="s">
        <v>5</v>
      </c>
      <c r="J21" s="136" t="s">
        <v>5</v>
      </c>
      <c r="K21" s="136" t="s">
        <v>4</v>
      </c>
      <c r="L21" s="136" t="s">
        <v>6</v>
      </c>
      <c r="M21" s="136" t="s">
        <v>7</v>
      </c>
      <c r="N21" s="136" t="s">
        <v>8</v>
      </c>
      <c r="O21" s="136" t="s">
        <v>9</v>
      </c>
      <c r="P21" s="199"/>
      <c r="Q21" s="199"/>
      <c r="R21" s="137" t="s">
        <v>25</v>
      </c>
      <c r="S21" s="138" t="s">
        <v>14</v>
      </c>
      <c r="T21" s="137" t="s">
        <v>18</v>
      </c>
      <c r="U21" s="137" t="s">
        <v>14</v>
      </c>
      <c r="V21" s="137" t="s">
        <v>18</v>
      </c>
      <c r="W21" s="137" t="s">
        <v>14</v>
      </c>
      <c r="X21" s="137" t="s">
        <v>18</v>
      </c>
      <c r="Y21" s="137" t="s">
        <v>14</v>
      </c>
      <c r="Z21" s="138" t="s">
        <v>12</v>
      </c>
    </row>
    <row r="22" spans="1:26" ht="134.25" customHeight="1" x14ac:dyDescent="0.2">
      <c r="A22" s="157" t="s">
        <v>170</v>
      </c>
      <c r="B22" s="158" t="s">
        <v>168</v>
      </c>
      <c r="C22" s="185" t="s">
        <v>167</v>
      </c>
      <c r="D22" s="144"/>
      <c r="E22" s="144"/>
      <c r="F22" s="144"/>
      <c r="G22" s="144"/>
      <c r="H22" s="144" t="s">
        <v>173</v>
      </c>
      <c r="I22" s="159"/>
      <c r="J22" s="144"/>
      <c r="K22" s="144"/>
      <c r="L22" s="144"/>
      <c r="M22" s="144"/>
      <c r="N22" s="144"/>
      <c r="O22" s="144"/>
      <c r="P22" s="185" t="s">
        <v>175</v>
      </c>
      <c r="Q22" s="185" t="s">
        <v>192</v>
      </c>
      <c r="R22" s="185" t="s">
        <v>93</v>
      </c>
      <c r="S22" s="160">
        <v>2000</v>
      </c>
      <c r="T22" s="158" t="s">
        <v>75</v>
      </c>
      <c r="U22" s="160">
        <v>0</v>
      </c>
      <c r="V22" s="158" t="s">
        <v>159</v>
      </c>
      <c r="W22" s="162">
        <v>3000</v>
      </c>
      <c r="X22" s="158" t="s">
        <v>145</v>
      </c>
      <c r="Y22" s="162">
        <v>0</v>
      </c>
      <c r="Z22" s="162">
        <f>S22+U22+W22+Y22</f>
        <v>5000</v>
      </c>
    </row>
    <row r="23" spans="1:26" ht="15.75" x14ac:dyDescent="0.25">
      <c r="A23" s="249" t="s">
        <v>201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1"/>
      <c r="R23" s="135"/>
      <c r="S23" s="153">
        <f>SUM(S22)</f>
        <v>2000</v>
      </c>
      <c r="T23" s="134"/>
      <c r="U23" s="153">
        <f>SUM(U22)</f>
        <v>0</v>
      </c>
      <c r="V23" s="134"/>
      <c r="W23" s="153">
        <f>SUM(W22)</f>
        <v>3000</v>
      </c>
      <c r="X23" s="134"/>
      <c r="Y23" s="153">
        <f>SUM(Y22)</f>
        <v>0</v>
      </c>
      <c r="Z23" s="153">
        <f>SUM(Z22)</f>
        <v>5000</v>
      </c>
    </row>
    <row r="24" spans="1:26" ht="15.75" x14ac:dyDescent="0.25">
      <c r="A24" s="249" t="s">
        <v>200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1"/>
      <c r="R24" s="135"/>
      <c r="S24" s="153">
        <f>S23+S13</f>
        <v>6600</v>
      </c>
      <c r="T24" s="134"/>
      <c r="U24" s="153">
        <f>U23+U13</f>
        <v>1200</v>
      </c>
      <c r="V24" s="134"/>
      <c r="W24" s="153">
        <f>W23+W13</f>
        <v>3600</v>
      </c>
      <c r="X24" s="134"/>
      <c r="Y24" s="153">
        <f>Y23+Y13</f>
        <v>1200</v>
      </c>
      <c r="Z24" s="154">
        <f>Z23+Z13</f>
        <v>12600</v>
      </c>
    </row>
  </sheetData>
  <mergeCells count="30">
    <mergeCell ref="D19:O20"/>
    <mergeCell ref="P19:P21"/>
    <mergeCell ref="Q19:Q21"/>
    <mergeCell ref="A23:Q23"/>
    <mergeCell ref="C9:C10"/>
    <mergeCell ref="A19:A20"/>
    <mergeCell ref="B19:B20"/>
    <mergeCell ref="C19:C20"/>
    <mergeCell ref="A9:A10"/>
    <mergeCell ref="B9:B10"/>
    <mergeCell ref="A17:Z17"/>
    <mergeCell ref="A13:Q13"/>
    <mergeCell ref="A15:Z15"/>
    <mergeCell ref="A16:Z16"/>
    <mergeCell ref="A24:Q24"/>
    <mergeCell ref="A1:Z1"/>
    <mergeCell ref="A2:Z2"/>
    <mergeCell ref="A3:Z3"/>
    <mergeCell ref="A4:Z4"/>
    <mergeCell ref="R19:Z20"/>
    <mergeCell ref="A11:C11"/>
    <mergeCell ref="D9:O10"/>
    <mergeCell ref="P9:P11"/>
    <mergeCell ref="Q9:Q11"/>
    <mergeCell ref="R9:Z10"/>
    <mergeCell ref="B5:P5"/>
    <mergeCell ref="A6:Z6"/>
    <mergeCell ref="A7:Z7"/>
    <mergeCell ref="A8:Z8"/>
    <mergeCell ref="A21:C21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zoomScale="55" zoomScaleNormal="55" workbookViewId="0">
      <selection sqref="A1:Z12"/>
    </sheetView>
  </sheetViews>
  <sheetFormatPr baseColWidth="10" defaultRowHeight="12.75" x14ac:dyDescent="0.2"/>
  <cols>
    <col min="1" max="1" width="15.28515625" customWidth="1"/>
    <col min="2" max="2" width="17.140625" customWidth="1"/>
    <col min="3" max="3" width="18.5703125" customWidth="1"/>
    <col min="4" max="15" width="2.140625" customWidth="1"/>
    <col min="16" max="16" width="19.85546875" customWidth="1"/>
    <col min="17" max="17" width="19.42578125" customWidth="1"/>
    <col min="18" max="18" width="17.140625" customWidth="1"/>
    <col min="19" max="19" width="14" customWidth="1"/>
    <col min="20" max="20" width="15" customWidth="1"/>
    <col min="21" max="21" width="14.42578125" customWidth="1"/>
    <col min="22" max="22" width="13.5703125" customWidth="1"/>
    <col min="23" max="23" width="12.42578125" customWidth="1"/>
    <col min="24" max="24" width="16.7109375" customWidth="1"/>
    <col min="26" max="26" width="14.7109375" customWidth="1"/>
  </cols>
  <sheetData>
    <row r="1" spans="1:28" ht="15.75" x14ac:dyDescent="0.2">
      <c r="A1" s="197" t="s">
        <v>96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8" ht="15.75" x14ac:dyDescent="0.2">
      <c r="A2" s="197" t="s">
        <v>97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8" ht="15.75" x14ac:dyDescent="0.2">
      <c r="A3" s="197" t="s">
        <v>179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1:28" ht="15.75" x14ac:dyDescent="0.2">
      <c r="A4" s="197" t="s">
        <v>151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8" ht="15.75" x14ac:dyDescent="0.2">
      <c r="A5" s="265" t="s">
        <v>135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7"/>
    </row>
    <row r="6" spans="1:28" ht="15.75" x14ac:dyDescent="0.2">
      <c r="A6" s="265" t="s">
        <v>136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7"/>
    </row>
    <row r="7" spans="1:28" ht="15.75" x14ac:dyDescent="0.2">
      <c r="A7" s="265" t="s">
        <v>154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7"/>
    </row>
    <row r="8" spans="1:28" x14ac:dyDescent="0.2">
      <c r="A8" s="199" t="s">
        <v>193</v>
      </c>
      <c r="B8" s="199" t="s">
        <v>17</v>
      </c>
      <c r="C8" s="198" t="s">
        <v>0</v>
      </c>
      <c r="D8" s="199" t="s">
        <v>13</v>
      </c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 t="s">
        <v>10</v>
      </c>
      <c r="Q8" s="199" t="s">
        <v>47</v>
      </c>
      <c r="R8" s="198" t="s">
        <v>11</v>
      </c>
      <c r="S8" s="198"/>
      <c r="T8" s="198"/>
      <c r="U8" s="198"/>
      <c r="V8" s="198"/>
      <c r="W8" s="198"/>
      <c r="X8" s="198"/>
      <c r="Y8" s="198"/>
      <c r="Z8" s="198"/>
    </row>
    <row r="9" spans="1:28" ht="32.25" customHeight="1" x14ac:dyDescent="0.2">
      <c r="A9" s="199"/>
      <c r="B9" s="199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8"/>
      <c r="S9" s="198"/>
      <c r="T9" s="198"/>
      <c r="U9" s="198"/>
      <c r="V9" s="198"/>
      <c r="W9" s="198"/>
      <c r="X9" s="198"/>
      <c r="Y9" s="198"/>
      <c r="Z9" s="198"/>
    </row>
    <row r="10" spans="1:28" ht="75.75" customHeight="1" x14ac:dyDescent="0.2">
      <c r="A10" s="196" t="s">
        <v>194</v>
      </c>
      <c r="B10" s="196"/>
      <c r="C10" s="196"/>
      <c r="D10" s="136" t="s">
        <v>1</v>
      </c>
      <c r="E10" s="136" t="s">
        <v>2</v>
      </c>
      <c r="F10" s="136" t="s">
        <v>3</v>
      </c>
      <c r="G10" s="136" t="s">
        <v>4</v>
      </c>
      <c r="H10" s="136" t="s">
        <v>3</v>
      </c>
      <c r="I10" s="136" t="s">
        <v>5</v>
      </c>
      <c r="J10" s="136" t="s">
        <v>5</v>
      </c>
      <c r="K10" s="136" t="s">
        <v>4</v>
      </c>
      <c r="L10" s="136" t="s">
        <v>6</v>
      </c>
      <c r="M10" s="136" t="s">
        <v>7</v>
      </c>
      <c r="N10" s="136" t="s">
        <v>8</v>
      </c>
      <c r="O10" s="136" t="s">
        <v>9</v>
      </c>
      <c r="P10" s="199"/>
      <c r="Q10" s="199"/>
      <c r="R10" s="137" t="s">
        <v>25</v>
      </c>
      <c r="S10" s="138" t="s">
        <v>14</v>
      </c>
      <c r="T10" s="137" t="s">
        <v>18</v>
      </c>
      <c r="U10" s="137" t="s">
        <v>14</v>
      </c>
      <c r="V10" s="137" t="s">
        <v>18</v>
      </c>
      <c r="W10" s="137" t="s">
        <v>14</v>
      </c>
      <c r="X10" s="137" t="s">
        <v>18</v>
      </c>
      <c r="Y10" s="137" t="s">
        <v>14</v>
      </c>
      <c r="Z10" s="138" t="s">
        <v>12</v>
      </c>
    </row>
    <row r="11" spans="1:28" s="8" customFormat="1" ht="195.75" customHeight="1" x14ac:dyDescent="0.2">
      <c r="A11" s="185" t="s">
        <v>172</v>
      </c>
      <c r="B11" s="175" t="s">
        <v>168</v>
      </c>
      <c r="C11" s="175" t="s">
        <v>169</v>
      </c>
      <c r="D11" s="144" t="s">
        <v>173</v>
      </c>
      <c r="E11" s="144" t="s">
        <v>173</v>
      </c>
      <c r="F11" s="144" t="s">
        <v>173</v>
      </c>
      <c r="G11" s="167" t="s">
        <v>173</v>
      </c>
      <c r="H11" s="182" t="s">
        <v>173</v>
      </c>
      <c r="I11" s="144"/>
      <c r="J11" s="144"/>
      <c r="K11" s="144"/>
      <c r="L11" s="144"/>
      <c r="M11" s="144"/>
      <c r="N11" s="144"/>
      <c r="O11" s="144"/>
      <c r="P11" s="175" t="s">
        <v>176</v>
      </c>
      <c r="Q11" s="185" t="s">
        <v>99</v>
      </c>
      <c r="R11" s="185" t="s">
        <v>93</v>
      </c>
      <c r="S11" s="141">
        <v>600</v>
      </c>
      <c r="T11" s="161" t="s">
        <v>75</v>
      </c>
      <c r="U11" s="141">
        <v>2250</v>
      </c>
      <c r="V11" s="142" t="s">
        <v>90</v>
      </c>
      <c r="W11" s="141">
        <v>0</v>
      </c>
      <c r="X11" s="161" t="s">
        <v>89</v>
      </c>
      <c r="Y11" s="141">
        <v>0</v>
      </c>
      <c r="Z11" s="143">
        <f>S11+U11+W11+Y11</f>
        <v>2850</v>
      </c>
      <c r="AB11" s="14"/>
    </row>
    <row r="12" spans="1:28" ht="15.75" x14ac:dyDescent="0.25">
      <c r="A12" s="249" t="s">
        <v>200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1"/>
      <c r="R12" s="135"/>
      <c r="S12" s="153">
        <f>S11</f>
        <v>600</v>
      </c>
      <c r="T12" s="134"/>
      <c r="U12" s="153">
        <f>U11</f>
        <v>2250</v>
      </c>
      <c r="V12" s="134"/>
      <c r="W12" s="153">
        <f>W11</f>
        <v>0</v>
      </c>
      <c r="X12" s="134"/>
      <c r="Y12" s="153">
        <f>Y11</f>
        <v>0</v>
      </c>
      <c r="Z12" s="154">
        <f>S12+U12+W12+Y12</f>
        <v>2850</v>
      </c>
    </row>
  </sheetData>
  <mergeCells count="16">
    <mergeCell ref="A12:Q12"/>
    <mergeCell ref="A1:Z1"/>
    <mergeCell ref="A2:Z2"/>
    <mergeCell ref="A3:Z3"/>
    <mergeCell ref="A4:Z4"/>
    <mergeCell ref="A7:Z7"/>
    <mergeCell ref="A5:Z5"/>
    <mergeCell ref="A6:Z6"/>
    <mergeCell ref="A8:A9"/>
    <mergeCell ref="D8:O9"/>
    <mergeCell ref="P8:P10"/>
    <mergeCell ref="R8:Z9"/>
    <mergeCell ref="A10:C10"/>
    <mergeCell ref="B8:B9"/>
    <mergeCell ref="C8:C9"/>
    <mergeCell ref="Q8:Q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zoomScale="93" zoomScaleNormal="93" workbookViewId="0">
      <selection activeCell="B1" sqref="B1:G10"/>
    </sheetView>
  </sheetViews>
  <sheetFormatPr baseColWidth="10" defaultRowHeight="12.75" x14ac:dyDescent="0.2"/>
  <cols>
    <col min="1" max="1" width="7.5703125" customWidth="1"/>
    <col min="2" max="2" width="28.42578125" customWidth="1"/>
    <col min="3" max="3" width="20.85546875" customWidth="1"/>
    <col min="4" max="4" width="16.42578125" customWidth="1"/>
    <col min="5" max="5" width="15.7109375" customWidth="1"/>
    <col min="6" max="6" width="19.42578125" customWidth="1"/>
    <col min="7" max="7" width="20.42578125" customWidth="1"/>
  </cols>
  <sheetData>
    <row r="1" spans="2:13" ht="15.75" x14ac:dyDescent="0.25">
      <c r="B1" s="268" t="s">
        <v>202</v>
      </c>
      <c r="C1" s="268"/>
      <c r="D1" s="268"/>
      <c r="E1" s="268"/>
      <c r="F1" s="268"/>
      <c r="G1" s="268"/>
      <c r="H1" s="123"/>
      <c r="I1" s="123"/>
      <c r="J1" s="123"/>
      <c r="K1" s="123"/>
      <c r="L1" s="123"/>
      <c r="M1" s="123"/>
    </row>
    <row r="2" spans="2:13" ht="15.75" x14ac:dyDescent="0.25">
      <c r="B2" s="268" t="s">
        <v>155</v>
      </c>
      <c r="C2" s="268"/>
      <c r="D2" s="268"/>
      <c r="E2" s="268"/>
      <c r="F2" s="268"/>
      <c r="G2" s="268"/>
      <c r="H2" s="124"/>
      <c r="I2" s="124"/>
      <c r="J2" s="124"/>
      <c r="K2" s="124"/>
      <c r="L2" s="124"/>
      <c r="M2" s="124"/>
    </row>
    <row r="3" spans="2:13" ht="15.75" x14ac:dyDescent="0.25">
      <c r="B3" s="269" t="s">
        <v>96</v>
      </c>
      <c r="C3" s="269"/>
      <c r="D3" s="269"/>
      <c r="E3" s="269"/>
      <c r="F3" s="269"/>
      <c r="G3" s="269"/>
      <c r="H3" s="125"/>
      <c r="I3" s="125"/>
      <c r="J3" s="125"/>
      <c r="K3" s="125"/>
      <c r="L3" s="125"/>
      <c r="M3" s="125"/>
    </row>
    <row r="4" spans="2:13" ht="15.75" x14ac:dyDescent="0.25">
      <c r="B4" s="173"/>
      <c r="C4" s="173"/>
      <c r="D4" s="173"/>
      <c r="E4" s="173"/>
      <c r="F4" s="173"/>
      <c r="G4" s="173"/>
      <c r="H4" s="104"/>
      <c r="I4" s="104"/>
      <c r="J4" s="104"/>
      <c r="K4" s="104"/>
      <c r="L4" s="104"/>
      <c r="M4" s="104"/>
    </row>
    <row r="5" spans="2:13" ht="47.25" x14ac:dyDescent="0.2">
      <c r="B5" s="137" t="s">
        <v>150</v>
      </c>
      <c r="C5" s="138" t="s">
        <v>33</v>
      </c>
      <c r="D5" s="138" t="s">
        <v>32</v>
      </c>
      <c r="E5" s="138" t="s">
        <v>20</v>
      </c>
      <c r="F5" s="137" t="s">
        <v>64</v>
      </c>
      <c r="G5" s="137" t="s">
        <v>149</v>
      </c>
      <c r="H5" s="105"/>
      <c r="I5" s="106"/>
      <c r="J5" s="61"/>
      <c r="K5" s="61"/>
      <c r="L5" s="57"/>
    </row>
    <row r="6" spans="2:13" ht="15.75" x14ac:dyDescent="0.25">
      <c r="B6" s="146" t="s">
        <v>26</v>
      </c>
      <c r="C6" s="176">
        <f>'Proteccion y control'!S18</f>
        <v>3550</v>
      </c>
      <c r="D6" s="176">
        <f>'Proteccion y control'!U18</f>
        <v>8000</v>
      </c>
      <c r="E6" s="176">
        <f>'Proteccion y control'!W18</f>
        <v>5300</v>
      </c>
      <c r="F6" s="176">
        <f>'Proteccion y control'!Y18</f>
        <v>0</v>
      </c>
      <c r="G6" s="177">
        <f>C6+D6+E6+F6</f>
        <v>16850</v>
      </c>
      <c r="H6" s="1"/>
      <c r="I6" s="58"/>
      <c r="J6" s="59"/>
      <c r="K6" s="59"/>
      <c r="L6" s="59"/>
    </row>
    <row r="7" spans="2:13" ht="15.75" x14ac:dyDescent="0.2">
      <c r="B7" s="146" t="s">
        <v>147</v>
      </c>
      <c r="C7" s="176">
        <f>'Uso Público'!S14</f>
        <v>9600</v>
      </c>
      <c r="D7" s="176">
        <f>'Uso Público'!U14</f>
        <v>0</v>
      </c>
      <c r="E7" s="176">
        <f>'Uso Público'!W14</f>
        <v>1600</v>
      </c>
      <c r="F7" s="176">
        <f>'Uso Público'!Y14</f>
        <v>0</v>
      </c>
      <c r="G7" s="176">
        <f>C7+D7+E7+F7</f>
        <v>11200</v>
      </c>
      <c r="H7" s="1"/>
      <c r="I7" s="58"/>
      <c r="J7" s="59"/>
      <c r="K7" s="58"/>
      <c r="L7" s="59"/>
    </row>
    <row r="8" spans="2:13" ht="29.25" customHeight="1" x14ac:dyDescent="0.25">
      <c r="B8" s="139" t="s">
        <v>148</v>
      </c>
      <c r="C8" s="176">
        <f>'Asistenci, orientación y partic'!S24</f>
        <v>6600</v>
      </c>
      <c r="D8" s="176">
        <f>'Asistenci, orientación y partic'!U24</f>
        <v>1200</v>
      </c>
      <c r="E8" s="176">
        <f>'Asistenci, orientación y partic'!W24</f>
        <v>3600</v>
      </c>
      <c r="F8" s="177">
        <f>'Asistenci, orientación y partic'!Y24</f>
        <v>1200</v>
      </c>
      <c r="G8" s="178">
        <f>C8+D8+E8+F8</f>
        <v>12600</v>
      </c>
      <c r="H8" s="1"/>
      <c r="J8" s="59"/>
      <c r="K8" s="58"/>
      <c r="L8" s="59"/>
    </row>
    <row r="9" spans="2:13" ht="15.75" x14ac:dyDescent="0.2">
      <c r="B9" s="144" t="s">
        <v>116</v>
      </c>
      <c r="C9" s="176">
        <f>Administración!S12</f>
        <v>600</v>
      </c>
      <c r="D9" s="176">
        <f>Administración!U12</f>
        <v>2250</v>
      </c>
      <c r="E9" s="176">
        <f>Administración!W12</f>
        <v>0</v>
      </c>
      <c r="F9" s="176">
        <f>Administración!Y12</f>
        <v>0</v>
      </c>
      <c r="G9" s="176">
        <f>C9+D9+E9+F9</f>
        <v>2850</v>
      </c>
      <c r="H9" s="1"/>
      <c r="I9" s="58"/>
      <c r="J9" s="59"/>
      <c r="K9" s="58"/>
      <c r="L9" s="59"/>
    </row>
    <row r="10" spans="2:13" ht="15.75" x14ac:dyDescent="0.25">
      <c r="B10" s="174" t="s">
        <v>160</v>
      </c>
      <c r="C10" s="179">
        <f>SUM(C6:C9)</f>
        <v>20350</v>
      </c>
      <c r="D10" s="179">
        <f>SUM(D6:D9)</f>
        <v>11450</v>
      </c>
      <c r="E10" s="179">
        <f>SUM(E6:E9)</f>
        <v>10500</v>
      </c>
      <c r="F10" s="179">
        <f>SUM(F6:F9)</f>
        <v>1200</v>
      </c>
      <c r="G10" s="179">
        <f>SUM(G6:G9)</f>
        <v>43500</v>
      </c>
      <c r="H10" s="1"/>
      <c r="I10" s="58"/>
      <c r="J10" s="58"/>
      <c r="K10" s="58"/>
      <c r="L10" s="58"/>
    </row>
    <row r="11" spans="2:13" x14ac:dyDescent="0.2">
      <c r="B11" s="1"/>
      <c r="C11" s="58"/>
      <c r="D11" s="58"/>
      <c r="E11" s="58"/>
      <c r="F11" s="58"/>
      <c r="G11" s="58"/>
      <c r="H11" s="1"/>
      <c r="I11" s="58"/>
      <c r="J11" s="58"/>
      <c r="K11" s="58"/>
      <c r="L11" s="58"/>
    </row>
    <row r="12" spans="2:13" x14ac:dyDescent="0.2">
      <c r="B12" s="1"/>
      <c r="C12" s="59"/>
      <c r="D12" s="59"/>
      <c r="E12" s="59"/>
      <c r="F12" s="59"/>
      <c r="G12" s="62"/>
      <c r="H12" s="1"/>
      <c r="I12" s="58"/>
      <c r="J12" s="59"/>
      <c r="K12" s="59"/>
      <c r="L12" s="60"/>
    </row>
    <row r="13" spans="2:13" x14ac:dyDescent="0.2">
      <c r="I13" s="1"/>
      <c r="J13" s="1"/>
      <c r="K13" s="1"/>
      <c r="L13" s="1"/>
    </row>
    <row r="14" spans="2:13" ht="15.75" x14ac:dyDescent="0.2">
      <c r="B14" s="146" t="s">
        <v>26</v>
      </c>
      <c r="C14">
        <v>16850</v>
      </c>
    </row>
    <row r="15" spans="2:13" ht="15.75" x14ac:dyDescent="0.2">
      <c r="B15" s="146" t="s">
        <v>147</v>
      </c>
      <c r="C15">
        <v>13200</v>
      </c>
    </row>
    <row r="16" spans="2:13" ht="31.5" x14ac:dyDescent="0.2">
      <c r="B16" s="139" t="s">
        <v>148</v>
      </c>
      <c r="C16">
        <v>12600</v>
      </c>
    </row>
    <row r="17" spans="2:3" ht="15.75" x14ac:dyDescent="0.2">
      <c r="B17" s="144" t="s">
        <v>116</v>
      </c>
      <c r="C17">
        <v>3250</v>
      </c>
    </row>
  </sheetData>
  <mergeCells count="3">
    <mergeCell ref="B1:G1"/>
    <mergeCell ref="B2:G2"/>
    <mergeCell ref="B3:G3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82" zoomScaleNormal="82" workbookViewId="0">
      <pane ySplit="2" topLeftCell="A5" activePane="bottomLeft" state="frozen"/>
      <selection pane="bottomLeft" activeCell="J18" sqref="J18"/>
    </sheetView>
  </sheetViews>
  <sheetFormatPr baseColWidth="10" defaultRowHeight="12.75" x14ac:dyDescent="0.2"/>
  <cols>
    <col min="1" max="1" width="35.7109375" customWidth="1"/>
    <col min="7" max="7" width="14.5703125" customWidth="1"/>
    <col min="8" max="8" width="14.7109375" customWidth="1"/>
    <col min="9" max="9" width="13.7109375" customWidth="1"/>
    <col min="10" max="10" width="13.5703125" customWidth="1"/>
    <col min="11" max="11" width="18.140625" customWidth="1"/>
    <col min="13" max="13" width="27.7109375" customWidth="1"/>
  </cols>
  <sheetData>
    <row r="1" spans="1:14" ht="12.75" customHeight="1" x14ac:dyDescent="0.2">
      <c r="G1" s="270" t="s">
        <v>33</v>
      </c>
      <c r="H1" s="271"/>
      <c r="I1" s="271"/>
      <c r="J1" s="271"/>
      <c r="K1" s="272"/>
    </row>
    <row r="2" spans="1:14" ht="38.25" x14ac:dyDescent="0.2">
      <c r="A2" s="51" t="s">
        <v>23</v>
      </c>
      <c r="B2" s="48" t="s">
        <v>28</v>
      </c>
      <c r="C2" s="48" t="s">
        <v>29</v>
      </c>
      <c r="D2" s="50" t="s">
        <v>24</v>
      </c>
      <c r="E2" s="48" t="s">
        <v>30</v>
      </c>
      <c r="F2" s="48" t="s">
        <v>31</v>
      </c>
      <c r="G2" s="22" t="s">
        <v>32</v>
      </c>
      <c r="H2" s="22" t="s">
        <v>20</v>
      </c>
      <c r="I2" s="22" t="s">
        <v>33</v>
      </c>
      <c r="J2" s="22" t="s">
        <v>34</v>
      </c>
      <c r="K2" s="56" t="s">
        <v>63</v>
      </c>
    </row>
    <row r="3" spans="1:14" ht="21" customHeight="1" x14ac:dyDescent="0.2">
      <c r="A3" s="52"/>
      <c r="B3" s="49"/>
      <c r="C3" s="49"/>
      <c r="D3" s="49"/>
      <c r="E3" s="49"/>
      <c r="F3" s="49"/>
      <c r="G3" s="55">
        <f>G6+G37+G65</f>
        <v>348750</v>
      </c>
      <c r="H3" s="55">
        <f>H6+H37+H65</f>
        <v>98900</v>
      </c>
      <c r="I3" s="55">
        <f>I6+I37+I65</f>
        <v>17850</v>
      </c>
      <c r="J3" s="55">
        <f>J6+J37+J65</f>
        <v>2100</v>
      </c>
      <c r="K3" s="55">
        <f>K6+K37+K65</f>
        <v>467600</v>
      </c>
    </row>
    <row r="4" spans="1:14" ht="15.75" x14ac:dyDescent="0.25">
      <c r="A4" s="275" t="s">
        <v>35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</row>
    <row r="5" spans="1:14" ht="15.75" x14ac:dyDescent="0.25">
      <c r="A5" s="297" t="s">
        <v>36</v>
      </c>
      <c r="B5" s="297"/>
      <c r="C5" s="297"/>
      <c r="D5" s="297"/>
      <c r="E5" s="297"/>
      <c r="F5" s="298"/>
      <c r="G5" s="23"/>
      <c r="H5" s="23"/>
      <c r="I5" s="23"/>
      <c r="J5" s="23"/>
      <c r="K5" s="23"/>
    </row>
    <row r="6" spans="1:14" ht="29.25" customHeight="1" x14ac:dyDescent="0.2">
      <c r="A6" s="299" t="s">
        <v>65</v>
      </c>
      <c r="B6" s="300"/>
      <c r="C6" s="301"/>
      <c r="D6" s="24"/>
      <c r="E6" s="24"/>
      <c r="F6" s="24"/>
      <c r="G6" s="25">
        <f>G7+G13+G20+G28</f>
        <v>336700</v>
      </c>
      <c r="H6" s="25">
        <f>H7+H13+H20+H28</f>
        <v>13300</v>
      </c>
      <c r="I6" s="25">
        <f>I7+I13+I20+I28</f>
        <v>5250</v>
      </c>
      <c r="J6" s="25">
        <f>J7+J13+J20+J28</f>
        <v>2100</v>
      </c>
      <c r="K6" s="25">
        <f>K7+K13+K20+K28</f>
        <v>357350</v>
      </c>
    </row>
    <row r="7" spans="1:14" ht="43.5" customHeight="1" x14ac:dyDescent="0.2">
      <c r="A7" s="302" t="s">
        <v>78</v>
      </c>
      <c r="B7" s="302"/>
      <c r="C7" s="302"/>
      <c r="D7" s="24"/>
      <c r="E7" s="24"/>
      <c r="F7" s="24"/>
      <c r="G7" s="26">
        <f>G8</f>
        <v>0</v>
      </c>
      <c r="H7" s="26">
        <f>H8</f>
        <v>0</v>
      </c>
      <c r="I7" s="26">
        <f>I8</f>
        <v>875</v>
      </c>
      <c r="J7" s="26">
        <f>J8</f>
        <v>0</v>
      </c>
      <c r="K7" s="26">
        <f>K8</f>
        <v>875</v>
      </c>
    </row>
    <row r="8" spans="1:14" ht="27.75" customHeight="1" x14ac:dyDescent="0.2">
      <c r="A8" s="302" t="s">
        <v>66</v>
      </c>
      <c r="B8" s="302"/>
      <c r="C8" s="302"/>
      <c r="D8" s="293" t="s">
        <v>37</v>
      </c>
      <c r="E8" s="293"/>
      <c r="F8" s="24"/>
      <c r="G8" s="69">
        <f>SUM(G9:G11)</f>
        <v>0</v>
      </c>
      <c r="H8" s="69">
        <f>SUM(H9:H11)</f>
        <v>0</v>
      </c>
      <c r="I8" s="69">
        <f>SUM(I9:I11)</f>
        <v>875</v>
      </c>
      <c r="J8" s="69">
        <f>SUM(J9:J11)</f>
        <v>0</v>
      </c>
      <c r="K8" s="53">
        <f>SUM(K9:K11)</f>
        <v>875</v>
      </c>
    </row>
    <row r="9" spans="1:14" x14ac:dyDescent="0.2">
      <c r="A9" s="21" t="s">
        <v>48</v>
      </c>
      <c r="B9" s="24">
        <v>22</v>
      </c>
      <c r="C9" s="21" t="s">
        <v>38</v>
      </c>
      <c r="D9" s="28">
        <v>100</v>
      </c>
      <c r="E9" s="24">
        <v>5</v>
      </c>
      <c r="F9" s="24">
        <v>2</v>
      </c>
      <c r="G9" s="28">
        <v>0</v>
      </c>
      <c r="H9" s="28">
        <v>0</v>
      </c>
      <c r="I9" s="28">
        <f>E9*D9</f>
        <v>500</v>
      </c>
      <c r="J9" s="28">
        <v>0</v>
      </c>
      <c r="K9" s="27">
        <f>SUM(G9:J9)</f>
        <v>500</v>
      </c>
      <c r="M9" t="s">
        <v>45</v>
      </c>
      <c r="N9" t="s">
        <v>46</v>
      </c>
    </row>
    <row r="10" spans="1:14" x14ac:dyDescent="0.2">
      <c r="A10" s="21" t="s">
        <v>42</v>
      </c>
      <c r="B10" s="24">
        <v>165</v>
      </c>
      <c r="C10" s="21" t="s">
        <v>43</v>
      </c>
      <c r="D10" s="28">
        <v>25</v>
      </c>
      <c r="E10" s="24">
        <v>5</v>
      </c>
      <c r="F10" s="24">
        <v>3</v>
      </c>
      <c r="G10" s="28">
        <v>0</v>
      </c>
      <c r="H10" s="28">
        <v>0</v>
      </c>
      <c r="I10" s="28">
        <f>E10*D10</f>
        <v>125</v>
      </c>
      <c r="J10" s="28">
        <v>0</v>
      </c>
      <c r="K10" s="27">
        <f>SUM(G10:J10)</f>
        <v>125</v>
      </c>
      <c r="M10" s="21" t="s">
        <v>40</v>
      </c>
      <c r="N10">
        <v>1</v>
      </c>
    </row>
    <row r="11" spans="1:14" x14ac:dyDescent="0.2">
      <c r="A11" s="32" t="s">
        <v>44</v>
      </c>
      <c r="B11" s="24"/>
      <c r="C11" s="32" t="s">
        <v>39</v>
      </c>
      <c r="D11" s="28">
        <v>50</v>
      </c>
      <c r="E11" s="24">
        <v>5</v>
      </c>
      <c r="F11" s="33">
        <v>4</v>
      </c>
      <c r="G11" s="28">
        <v>0</v>
      </c>
      <c r="H11" s="28">
        <v>0</v>
      </c>
      <c r="I11" s="28">
        <f>E11*D11</f>
        <v>250</v>
      </c>
      <c r="J11" s="28">
        <v>0</v>
      </c>
      <c r="K11" s="27">
        <f>SUM(G11:J11)</f>
        <v>250</v>
      </c>
      <c r="M11" s="21" t="s">
        <v>41</v>
      </c>
      <c r="N11">
        <v>2</v>
      </c>
    </row>
    <row r="12" spans="1:14" x14ac:dyDescent="0.2">
      <c r="M12" s="21" t="s">
        <v>42</v>
      </c>
      <c r="N12">
        <v>3</v>
      </c>
    </row>
    <row r="13" spans="1:14" ht="42" customHeight="1" x14ac:dyDescent="0.2">
      <c r="A13" s="291" t="s">
        <v>68</v>
      </c>
      <c r="B13" s="292"/>
      <c r="C13" s="292"/>
      <c r="G13" s="69">
        <f>G14</f>
        <v>0</v>
      </c>
      <c r="H13" s="69">
        <f>H14</f>
        <v>4200</v>
      </c>
      <c r="I13" s="69">
        <f>I14</f>
        <v>1750</v>
      </c>
      <c r="J13" s="69">
        <f>J14</f>
        <v>2100</v>
      </c>
      <c r="K13" s="69">
        <f>K14</f>
        <v>8050</v>
      </c>
      <c r="M13" s="34"/>
    </row>
    <row r="14" spans="1:14" ht="42" customHeight="1" x14ac:dyDescent="0.2">
      <c r="A14" s="294" t="s">
        <v>67</v>
      </c>
      <c r="B14" s="295"/>
      <c r="C14" s="295"/>
      <c r="D14" s="296" t="s">
        <v>37</v>
      </c>
      <c r="E14" s="296"/>
      <c r="F14" s="24"/>
      <c r="G14" s="69">
        <f>SUM(G15:G18)</f>
        <v>0</v>
      </c>
      <c r="H14" s="69">
        <f>SUM(H15:H18)</f>
        <v>4200</v>
      </c>
      <c r="I14" s="69">
        <f>SUM(I15:I18)</f>
        <v>1750</v>
      </c>
      <c r="J14" s="69">
        <f>SUM(J15:J18)</f>
        <v>2100</v>
      </c>
      <c r="K14" s="69">
        <f>SUM(K15:K18)</f>
        <v>8050</v>
      </c>
      <c r="M14" s="30" t="s">
        <v>44</v>
      </c>
      <c r="N14">
        <v>4</v>
      </c>
    </row>
    <row r="15" spans="1:14" x14ac:dyDescent="0.2">
      <c r="A15" s="29" t="s">
        <v>48</v>
      </c>
      <c r="B15" s="29">
        <v>22</v>
      </c>
      <c r="C15" s="29" t="s">
        <v>38</v>
      </c>
      <c r="D15" s="28">
        <v>100</v>
      </c>
      <c r="E15" s="24">
        <v>14</v>
      </c>
      <c r="F15" s="24">
        <v>2</v>
      </c>
      <c r="G15" s="28">
        <v>0</v>
      </c>
      <c r="H15" s="28">
        <v>0</v>
      </c>
      <c r="I15" s="28">
        <f>E15*D15</f>
        <v>1400</v>
      </c>
      <c r="J15" s="28">
        <v>0</v>
      </c>
      <c r="K15" s="27">
        <f>SUM(G15:J15)</f>
        <v>1400</v>
      </c>
      <c r="M15" s="31" t="s">
        <v>47</v>
      </c>
      <c r="N15">
        <v>5</v>
      </c>
    </row>
    <row r="16" spans="1:14" x14ac:dyDescent="0.2">
      <c r="A16" s="24" t="s">
        <v>49</v>
      </c>
      <c r="B16" s="24">
        <v>29</v>
      </c>
      <c r="C16" s="24" t="s">
        <v>38</v>
      </c>
      <c r="D16" s="28">
        <v>300</v>
      </c>
      <c r="E16" s="24">
        <v>14</v>
      </c>
      <c r="F16" s="24">
        <v>6</v>
      </c>
      <c r="G16" s="28">
        <v>0</v>
      </c>
      <c r="H16" s="28">
        <f>E16*D16</f>
        <v>4200</v>
      </c>
      <c r="I16" s="28">
        <v>0</v>
      </c>
      <c r="J16" s="28">
        <v>0</v>
      </c>
      <c r="K16" s="27">
        <f>SUM(G16:J16)</f>
        <v>4200</v>
      </c>
      <c r="M16" s="31" t="s">
        <v>49</v>
      </c>
      <c r="N16">
        <v>6</v>
      </c>
    </row>
    <row r="17" spans="1:14" x14ac:dyDescent="0.2">
      <c r="A17" s="29" t="s">
        <v>42</v>
      </c>
      <c r="B17" s="24">
        <v>165</v>
      </c>
      <c r="C17" s="24" t="s">
        <v>43</v>
      </c>
      <c r="D17" s="28">
        <v>25</v>
      </c>
      <c r="E17" s="24">
        <v>14</v>
      </c>
      <c r="F17" s="24">
        <v>3</v>
      </c>
      <c r="G17" s="28">
        <v>0</v>
      </c>
      <c r="H17" s="28">
        <v>0</v>
      </c>
      <c r="I17" s="28">
        <f>E17*D17</f>
        <v>350</v>
      </c>
      <c r="J17" s="28">
        <v>0</v>
      </c>
      <c r="K17" s="27">
        <f>SUM(G17:J17)</f>
        <v>350</v>
      </c>
      <c r="M17" s="31" t="s">
        <v>50</v>
      </c>
      <c r="N17">
        <v>7</v>
      </c>
    </row>
    <row r="18" spans="1:14" x14ac:dyDescent="0.2">
      <c r="A18" s="24" t="s">
        <v>50</v>
      </c>
      <c r="B18" s="24"/>
      <c r="C18" s="24" t="s">
        <v>38</v>
      </c>
      <c r="D18" s="35">
        <v>150</v>
      </c>
      <c r="E18" s="33">
        <v>14</v>
      </c>
      <c r="F18" s="33">
        <v>7</v>
      </c>
      <c r="G18" s="35">
        <v>0</v>
      </c>
      <c r="H18" s="35">
        <v>0</v>
      </c>
      <c r="I18" s="35">
        <v>0</v>
      </c>
      <c r="J18" s="28">
        <f>E18*D18</f>
        <v>2100</v>
      </c>
      <c r="K18" s="27">
        <f>SUM(G18:J18)</f>
        <v>2100</v>
      </c>
      <c r="M18" s="31" t="s">
        <v>51</v>
      </c>
      <c r="N18">
        <v>8</v>
      </c>
    </row>
    <row r="19" spans="1:14" x14ac:dyDescent="0.2">
      <c r="M19" s="31" t="s">
        <v>52</v>
      </c>
      <c r="N19">
        <v>9</v>
      </c>
    </row>
    <row r="20" spans="1:14" ht="40.5" customHeight="1" x14ac:dyDescent="0.2">
      <c r="A20" s="291" t="s">
        <v>69</v>
      </c>
      <c r="B20" s="292"/>
      <c r="C20" s="292"/>
      <c r="G20" s="65">
        <f>G21</f>
        <v>700</v>
      </c>
      <c r="H20" s="65">
        <f>H21</f>
        <v>9100</v>
      </c>
      <c r="I20" s="65">
        <f>I21</f>
        <v>875</v>
      </c>
      <c r="J20" s="65">
        <f>J21</f>
        <v>0</v>
      </c>
      <c r="K20" s="65">
        <f>K21</f>
        <v>10675</v>
      </c>
      <c r="M20" s="31" t="s">
        <v>53</v>
      </c>
      <c r="N20">
        <v>10</v>
      </c>
    </row>
    <row r="21" spans="1:14" ht="33" customHeight="1" x14ac:dyDescent="0.2">
      <c r="A21" s="291" t="s">
        <v>79</v>
      </c>
      <c r="B21" s="292"/>
      <c r="C21" s="292"/>
      <c r="D21" s="296" t="s">
        <v>37</v>
      </c>
      <c r="E21" s="296"/>
      <c r="F21" s="24"/>
      <c r="G21" s="69">
        <f>SUM(G22:G26)</f>
        <v>700</v>
      </c>
      <c r="H21" s="69">
        <f>SUM(H22:H26)</f>
        <v>9100</v>
      </c>
      <c r="I21" s="69">
        <f>SUM(I22:I26)</f>
        <v>875</v>
      </c>
      <c r="J21" s="69">
        <f>SUM(J22:J26)</f>
        <v>0</v>
      </c>
      <c r="K21" s="69">
        <f>SUM(K22:K26)</f>
        <v>10675</v>
      </c>
    </row>
    <row r="22" spans="1:14" ht="28.5" customHeight="1" x14ac:dyDescent="0.2">
      <c r="A22" s="21" t="s">
        <v>40</v>
      </c>
      <c r="B22" s="29">
        <v>31</v>
      </c>
      <c r="C22" s="29" t="s">
        <v>38</v>
      </c>
      <c r="D22" s="28">
        <v>50</v>
      </c>
      <c r="E22" s="24">
        <v>14</v>
      </c>
      <c r="F22" s="24">
        <v>1</v>
      </c>
      <c r="G22" s="28">
        <f>D22*E22</f>
        <v>700</v>
      </c>
      <c r="H22" s="28">
        <v>0</v>
      </c>
      <c r="I22" s="28">
        <v>0</v>
      </c>
      <c r="J22" s="28">
        <v>0</v>
      </c>
      <c r="K22" s="27">
        <f>SUM(G22:J22)</f>
        <v>700</v>
      </c>
    </row>
    <row r="23" spans="1:14" x14ac:dyDescent="0.2">
      <c r="A23" s="24" t="s">
        <v>49</v>
      </c>
      <c r="B23" s="24">
        <v>29</v>
      </c>
      <c r="C23" s="24" t="s">
        <v>38</v>
      </c>
      <c r="D23" s="28">
        <v>300</v>
      </c>
      <c r="E23" s="24">
        <v>7</v>
      </c>
      <c r="F23" s="24">
        <v>6</v>
      </c>
      <c r="G23" s="28">
        <v>0</v>
      </c>
      <c r="H23" s="28">
        <f>D23*E23</f>
        <v>2100</v>
      </c>
      <c r="I23" s="28">
        <v>0</v>
      </c>
      <c r="J23" s="28">
        <v>0</v>
      </c>
      <c r="K23" s="27">
        <f>SUM(G23:J23)</f>
        <v>2100</v>
      </c>
    </row>
    <row r="24" spans="1:14" x14ac:dyDescent="0.2">
      <c r="A24" s="29" t="s">
        <v>42</v>
      </c>
      <c r="B24" s="24">
        <v>165</v>
      </c>
      <c r="C24" s="24" t="s">
        <v>43</v>
      </c>
      <c r="D24" s="28">
        <v>25</v>
      </c>
      <c r="E24" s="24">
        <v>7</v>
      </c>
      <c r="F24" s="24">
        <v>3</v>
      </c>
      <c r="G24" s="28">
        <v>0</v>
      </c>
      <c r="H24" s="28">
        <v>0</v>
      </c>
      <c r="I24" s="28">
        <f>E24*D24</f>
        <v>175</v>
      </c>
      <c r="J24" s="28">
        <v>0</v>
      </c>
      <c r="K24" s="27">
        <f>SUM(G24:J24)</f>
        <v>175</v>
      </c>
    </row>
    <row r="25" spans="1:14" x14ac:dyDescent="0.2">
      <c r="A25" s="24" t="s">
        <v>48</v>
      </c>
      <c r="B25" s="24">
        <v>22</v>
      </c>
      <c r="C25" s="24" t="s">
        <v>38</v>
      </c>
      <c r="D25" s="35">
        <v>100</v>
      </c>
      <c r="E25" s="33">
        <v>7</v>
      </c>
      <c r="F25" s="33">
        <v>2</v>
      </c>
      <c r="G25" s="35">
        <v>0</v>
      </c>
      <c r="H25" s="35">
        <v>0</v>
      </c>
      <c r="I25" s="35">
        <f>E25*D25</f>
        <v>700</v>
      </c>
      <c r="J25" s="28">
        <v>0</v>
      </c>
      <c r="K25" s="27">
        <f>SUM(G25:J25)</f>
        <v>700</v>
      </c>
    </row>
    <row r="26" spans="1:14" x14ac:dyDescent="0.2">
      <c r="A26" s="33" t="s">
        <v>70</v>
      </c>
      <c r="B26" s="24"/>
      <c r="C26" s="33" t="s">
        <v>39</v>
      </c>
      <c r="D26" s="35">
        <v>1000</v>
      </c>
      <c r="E26" s="33">
        <v>7</v>
      </c>
      <c r="F26" s="33"/>
      <c r="G26" s="35">
        <v>0</v>
      </c>
      <c r="H26" s="35">
        <f>D26*E26</f>
        <v>7000</v>
      </c>
      <c r="I26" s="35">
        <v>0</v>
      </c>
      <c r="J26" s="28">
        <v>0</v>
      </c>
      <c r="K26" s="27">
        <f>SUM(G26:J26)</f>
        <v>7000</v>
      </c>
    </row>
    <row r="28" spans="1:14" ht="28.5" customHeight="1" x14ac:dyDescent="0.2">
      <c r="A28" s="291" t="s">
        <v>71</v>
      </c>
      <c r="B28" s="292"/>
      <c r="C28" s="292"/>
      <c r="D28" s="24"/>
      <c r="E28" s="24"/>
      <c r="F28" s="24"/>
      <c r="G28" s="65">
        <f>G29</f>
        <v>336000</v>
      </c>
      <c r="H28" s="65">
        <f>H29</f>
        <v>0</v>
      </c>
      <c r="I28" s="65">
        <f>I29</f>
        <v>1750</v>
      </c>
      <c r="J28" s="65">
        <f>J29</f>
        <v>0</v>
      </c>
      <c r="K28" s="65">
        <f>K29</f>
        <v>337750</v>
      </c>
    </row>
    <row r="29" spans="1:14" ht="30.75" customHeight="1" x14ac:dyDescent="0.2">
      <c r="A29" s="291" t="s">
        <v>80</v>
      </c>
      <c r="B29" s="292"/>
      <c r="C29" s="292"/>
      <c r="D29" s="296" t="s">
        <v>37</v>
      </c>
      <c r="E29" s="296"/>
      <c r="F29" s="24"/>
      <c r="G29" s="69">
        <f>SUM(G30:G32)</f>
        <v>336000</v>
      </c>
      <c r="H29" s="69">
        <f>SUM(H30:H32)</f>
        <v>0</v>
      </c>
      <c r="I29" s="69">
        <f>SUM(I30:I32)</f>
        <v>1750</v>
      </c>
      <c r="J29" s="69">
        <f>SUM(J30:J32)</f>
        <v>0</v>
      </c>
      <c r="K29" s="69">
        <f>SUM(K30:K32)</f>
        <v>337750</v>
      </c>
    </row>
    <row r="30" spans="1:14" x14ac:dyDescent="0.2">
      <c r="A30" s="24" t="s">
        <v>72</v>
      </c>
      <c r="B30" s="24"/>
      <c r="C30" s="24" t="s">
        <v>39</v>
      </c>
      <c r="D30" s="35">
        <v>50</v>
      </c>
      <c r="E30" s="33">
        <v>6720</v>
      </c>
      <c r="F30" s="33">
        <v>1</v>
      </c>
      <c r="G30" s="35">
        <f>D30*E30</f>
        <v>336000</v>
      </c>
      <c r="H30" s="35">
        <v>0</v>
      </c>
      <c r="I30" s="35">
        <v>0</v>
      </c>
      <c r="J30" s="28">
        <v>0</v>
      </c>
      <c r="K30" s="27">
        <f>SUM(G30:J30)</f>
        <v>336000</v>
      </c>
    </row>
    <row r="31" spans="1:14" x14ac:dyDescent="0.2">
      <c r="A31" s="24" t="s">
        <v>73</v>
      </c>
      <c r="B31" s="24">
        <v>22</v>
      </c>
      <c r="C31" s="24" t="s">
        <v>39</v>
      </c>
      <c r="D31" s="35">
        <v>100</v>
      </c>
      <c r="E31" s="33">
        <v>14</v>
      </c>
      <c r="F31" s="33">
        <v>2</v>
      </c>
      <c r="G31" s="35">
        <v>0</v>
      </c>
      <c r="H31" s="35">
        <v>0</v>
      </c>
      <c r="I31" s="35">
        <f>E31*D31</f>
        <v>1400</v>
      </c>
      <c r="J31" s="28">
        <v>0</v>
      </c>
      <c r="K31" s="27">
        <f>SUM(G31:J31)</f>
        <v>1400</v>
      </c>
    </row>
    <row r="32" spans="1:14" x14ac:dyDescent="0.2">
      <c r="A32" s="24" t="s">
        <v>42</v>
      </c>
      <c r="B32" s="24">
        <v>22</v>
      </c>
      <c r="C32" s="24" t="s">
        <v>39</v>
      </c>
      <c r="D32" s="35">
        <v>25</v>
      </c>
      <c r="E32" s="33">
        <v>14</v>
      </c>
      <c r="F32" s="33">
        <v>2</v>
      </c>
      <c r="G32" s="35">
        <v>0</v>
      </c>
      <c r="H32" s="35">
        <v>0</v>
      </c>
      <c r="I32" s="35">
        <f>E32*D32</f>
        <v>350</v>
      </c>
      <c r="J32" s="28">
        <v>0</v>
      </c>
      <c r="K32" s="27">
        <f>SUM(G32:J32)</f>
        <v>350</v>
      </c>
    </row>
    <row r="34" spans="1:11" x14ac:dyDescent="0.2">
      <c r="A34" s="15"/>
    </row>
    <row r="35" spans="1:11" ht="15.75" x14ac:dyDescent="0.25">
      <c r="A35" s="275" t="s">
        <v>77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</row>
    <row r="36" spans="1:11" ht="15.75" x14ac:dyDescent="0.25">
      <c r="A36" s="287" t="s">
        <v>54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</row>
    <row r="37" spans="1:11" ht="15.75" x14ac:dyDescent="0.25">
      <c r="A37" s="288" t="s">
        <v>36</v>
      </c>
      <c r="B37" s="288"/>
      <c r="C37" s="288"/>
      <c r="D37" s="288"/>
      <c r="E37" s="288"/>
      <c r="F37" s="289"/>
      <c r="G37" s="39">
        <f>G39+G46</f>
        <v>12050</v>
      </c>
      <c r="H37" s="39">
        <f>H39+H46</f>
        <v>85600</v>
      </c>
      <c r="I37" s="39">
        <f>I39+I46</f>
        <v>11500</v>
      </c>
      <c r="J37" s="39">
        <f>J39+J46</f>
        <v>0</v>
      </c>
      <c r="K37" s="39">
        <f>K39+K46</f>
        <v>109150</v>
      </c>
    </row>
    <row r="38" spans="1:11" ht="27.75" customHeight="1" x14ac:dyDescent="0.25">
      <c r="A38" s="279" t="s">
        <v>81</v>
      </c>
      <c r="B38" s="280"/>
      <c r="C38" s="281"/>
      <c r="D38" s="68"/>
      <c r="E38" s="68"/>
      <c r="F38" s="64"/>
      <c r="G38" s="39"/>
      <c r="H38" s="39"/>
      <c r="I38" s="39"/>
      <c r="J38" s="39"/>
      <c r="K38" s="39"/>
    </row>
    <row r="39" spans="1:11" ht="38.25" customHeight="1" x14ac:dyDescent="0.2">
      <c r="A39" s="290" t="s">
        <v>82</v>
      </c>
      <c r="B39" s="290"/>
      <c r="C39" s="290"/>
      <c r="D39" s="24"/>
      <c r="E39" s="24"/>
      <c r="F39" s="24"/>
      <c r="G39" s="66">
        <f>G40</f>
        <v>1200</v>
      </c>
      <c r="H39" s="66">
        <f>H40</f>
        <v>80600</v>
      </c>
      <c r="I39" s="66">
        <f>I40</f>
        <v>1200</v>
      </c>
      <c r="J39" s="66">
        <f>J40</f>
        <v>0</v>
      </c>
      <c r="K39" s="66">
        <f>K40</f>
        <v>83000</v>
      </c>
    </row>
    <row r="40" spans="1:11" ht="38.25" customHeight="1" x14ac:dyDescent="0.2">
      <c r="A40" s="282" t="s">
        <v>58</v>
      </c>
      <c r="B40" s="282"/>
      <c r="C40" s="282"/>
      <c r="D40" s="277" t="s">
        <v>37</v>
      </c>
      <c r="E40" s="278"/>
      <c r="F40" s="36"/>
      <c r="G40" s="67">
        <f>SUM(G41:G44)</f>
        <v>1200</v>
      </c>
      <c r="H40" s="67">
        <f>SUM(H41:H44)</f>
        <v>80600</v>
      </c>
      <c r="I40" s="67">
        <f>SUM(I41:I44)</f>
        <v>1200</v>
      </c>
      <c r="J40" s="67">
        <f>SUM(J41:J44)</f>
        <v>0</v>
      </c>
      <c r="K40" s="67">
        <f>SUM(K41:K44)</f>
        <v>83000</v>
      </c>
    </row>
    <row r="41" spans="1:11" x14ac:dyDescent="0.2">
      <c r="A41" s="13" t="s">
        <v>48</v>
      </c>
      <c r="B41" s="24">
        <v>22</v>
      </c>
      <c r="C41" s="24" t="s">
        <v>59</v>
      </c>
      <c r="D41" s="42">
        <v>100</v>
      </c>
      <c r="E41" s="41">
        <v>12</v>
      </c>
      <c r="F41" s="41">
        <v>2</v>
      </c>
      <c r="G41" s="28">
        <v>0</v>
      </c>
      <c r="H41" s="28">
        <v>0</v>
      </c>
      <c r="I41" s="28">
        <f>E41*D41</f>
        <v>1200</v>
      </c>
      <c r="J41" s="28">
        <v>0</v>
      </c>
      <c r="K41" s="28">
        <f>SUM(G41:J41)</f>
        <v>1200</v>
      </c>
    </row>
    <row r="42" spans="1:11" x14ac:dyDescent="0.2">
      <c r="A42" s="13" t="s">
        <v>49</v>
      </c>
      <c r="B42" s="24">
        <v>29</v>
      </c>
      <c r="C42" s="24" t="s">
        <v>59</v>
      </c>
      <c r="D42" s="42">
        <v>200</v>
      </c>
      <c r="E42" s="41">
        <v>3</v>
      </c>
      <c r="F42" s="41">
        <v>6</v>
      </c>
      <c r="G42" s="28">
        <v>0</v>
      </c>
      <c r="H42" s="28">
        <f>E42*D42</f>
        <v>600</v>
      </c>
      <c r="I42" s="28">
        <v>0</v>
      </c>
      <c r="J42" s="28">
        <v>0</v>
      </c>
      <c r="K42" s="28">
        <f>SUM(G42:J42)</f>
        <v>600</v>
      </c>
    </row>
    <row r="43" spans="1:11" x14ac:dyDescent="0.2">
      <c r="A43" s="13" t="s">
        <v>60</v>
      </c>
      <c r="B43" s="24">
        <v>122</v>
      </c>
      <c r="C43" s="24" t="s">
        <v>39</v>
      </c>
      <c r="D43" s="43">
        <v>80000</v>
      </c>
      <c r="E43" s="24">
        <v>1</v>
      </c>
      <c r="F43" s="24"/>
      <c r="G43" s="28">
        <v>0</v>
      </c>
      <c r="H43" s="28">
        <f>D43</f>
        <v>80000</v>
      </c>
      <c r="I43" s="28">
        <v>0</v>
      </c>
      <c r="J43" s="28">
        <v>0</v>
      </c>
      <c r="K43" s="28">
        <f>SUM(G43:J43)</f>
        <v>80000</v>
      </c>
    </row>
    <row r="44" spans="1:11" x14ac:dyDescent="0.2">
      <c r="A44" s="19" t="s">
        <v>40</v>
      </c>
      <c r="B44" s="33">
        <v>31</v>
      </c>
      <c r="C44" s="33" t="s">
        <v>59</v>
      </c>
      <c r="D44" s="24">
        <v>50</v>
      </c>
      <c r="E44" s="33">
        <v>24</v>
      </c>
      <c r="F44" s="24">
        <v>1</v>
      </c>
      <c r="G44" s="28">
        <f>E44*D44</f>
        <v>1200</v>
      </c>
      <c r="H44" s="28">
        <v>0</v>
      </c>
      <c r="I44" s="35">
        <v>0</v>
      </c>
      <c r="J44" s="35">
        <v>0</v>
      </c>
      <c r="K44" s="28">
        <f>SUM(G44:J44)</f>
        <v>1200</v>
      </c>
    </row>
    <row r="45" spans="1:11" x14ac:dyDescent="0.2">
      <c r="A45" s="15"/>
    </row>
    <row r="46" spans="1:11" ht="38.25" customHeight="1" x14ac:dyDescent="0.2">
      <c r="A46" s="306" t="s">
        <v>55</v>
      </c>
      <c r="B46" s="307"/>
      <c r="C46" s="308"/>
      <c r="G46" s="54">
        <f>G47+G52+G57</f>
        <v>10850</v>
      </c>
      <c r="H46" s="54">
        <f>H47+H52+H57</f>
        <v>5000</v>
      </c>
      <c r="I46" s="54">
        <f>I47+I52+I57</f>
        <v>10300</v>
      </c>
      <c r="J46" s="54">
        <f>J47+J52+J57</f>
        <v>0</v>
      </c>
      <c r="K46" s="54">
        <f>K47+K52+K57</f>
        <v>26150</v>
      </c>
    </row>
    <row r="47" spans="1:11" ht="38.25" customHeight="1" x14ac:dyDescent="0.2">
      <c r="A47" s="283" t="s">
        <v>83</v>
      </c>
      <c r="B47" s="283"/>
      <c r="C47" s="283"/>
      <c r="D47" s="24"/>
      <c r="E47" s="24"/>
      <c r="F47" s="24"/>
      <c r="G47" s="37">
        <f>SUM(G48:G49)</f>
        <v>1250</v>
      </c>
      <c r="H47" s="37">
        <f>SUM(H48:H49)</f>
        <v>0</v>
      </c>
      <c r="I47" s="37">
        <f>SUM(I48:I49)</f>
        <v>500</v>
      </c>
      <c r="J47" s="37">
        <f>SUM(J48:J49)</f>
        <v>0</v>
      </c>
      <c r="K47" s="37">
        <f>SUM(K48:K49)</f>
        <v>1750</v>
      </c>
    </row>
    <row r="48" spans="1:11" x14ac:dyDescent="0.2">
      <c r="A48" s="20" t="s">
        <v>48</v>
      </c>
      <c r="B48" s="20">
        <v>22</v>
      </c>
      <c r="C48" s="20" t="s">
        <v>59</v>
      </c>
      <c r="D48" s="28">
        <v>100</v>
      </c>
      <c r="E48" s="24">
        <v>5</v>
      </c>
      <c r="F48" s="46">
        <v>2</v>
      </c>
      <c r="G48" s="28">
        <v>0</v>
      </c>
      <c r="H48" s="28">
        <v>0</v>
      </c>
      <c r="I48" s="28">
        <f>E48*D48</f>
        <v>500</v>
      </c>
      <c r="J48" s="28">
        <v>0</v>
      </c>
      <c r="K48" s="28">
        <f>SUM(G48:J48)</f>
        <v>500</v>
      </c>
    </row>
    <row r="49" spans="1:11" x14ac:dyDescent="0.2">
      <c r="A49" s="20" t="s">
        <v>40</v>
      </c>
      <c r="B49" s="20">
        <v>31</v>
      </c>
      <c r="C49" s="20" t="s">
        <v>59</v>
      </c>
      <c r="D49" s="28">
        <v>50</v>
      </c>
      <c r="E49" s="24">
        <v>25</v>
      </c>
      <c r="F49" s="46">
        <v>1</v>
      </c>
      <c r="G49" s="28">
        <f>D49*E49</f>
        <v>1250</v>
      </c>
      <c r="H49" s="28">
        <v>0</v>
      </c>
      <c r="I49" s="28">
        <v>0</v>
      </c>
      <c r="J49" s="28">
        <v>0</v>
      </c>
      <c r="K49" s="28">
        <f>SUM(G49:J49)</f>
        <v>1250</v>
      </c>
    </row>
    <row r="50" spans="1:11" x14ac:dyDescent="0.2">
      <c r="A50" s="44"/>
      <c r="B50" s="45"/>
      <c r="C50" s="45"/>
    </row>
    <row r="51" spans="1:11" x14ac:dyDescent="0.2">
      <c r="A51" s="44"/>
      <c r="B51" s="45"/>
      <c r="C51" s="45"/>
    </row>
    <row r="52" spans="1:11" ht="25.5" customHeight="1" x14ac:dyDescent="0.2">
      <c r="A52" s="304" t="s">
        <v>84</v>
      </c>
      <c r="B52" s="305"/>
      <c r="C52" s="305"/>
      <c r="G52" s="37">
        <f>SUM(G53:G55)</f>
        <v>2100</v>
      </c>
      <c r="H52" s="37">
        <f>SUM(H53:H55)</f>
        <v>5000</v>
      </c>
      <c r="I52" s="37">
        <f>SUM(I53:I55)</f>
        <v>200</v>
      </c>
      <c r="J52" s="37">
        <f>SUM(J53:J55)</f>
        <v>0</v>
      </c>
      <c r="K52" s="37">
        <f>SUM(K53:K55)</f>
        <v>7300</v>
      </c>
    </row>
    <row r="53" spans="1:11" x14ac:dyDescent="0.2">
      <c r="A53" s="18" t="s">
        <v>48</v>
      </c>
      <c r="B53" s="20">
        <v>22</v>
      </c>
      <c r="C53" s="20" t="s">
        <v>59</v>
      </c>
      <c r="D53" s="28">
        <v>100</v>
      </c>
      <c r="E53" s="24">
        <v>2</v>
      </c>
      <c r="F53" s="46">
        <v>2</v>
      </c>
      <c r="G53" s="28">
        <v>0</v>
      </c>
      <c r="H53" s="28">
        <v>0</v>
      </c>
      <c r="I53" s="28">
        <f>E53*D53</f>
        <v>200</v>
      </c>
      <c r="J53" s="28">
        <v>0</v>
      </c>
      <c r="K53" s="28">
        <f>SUM(G53:J53)</f>
        <v>200</v>
      </c>
    </row>
    <row r="54" spans="1:11" x14ac:dyDescent="0.2">
      <c r="A54" s="24" t="s">
        <v>27</v>
      </c>
      <c r="B54" s="17">
        <v>29</v>
      </c>
      <c r="C54" s="17" t="s">
        <v>39</v>
      </c>
      <c r="D54" s="28">
        <v>5000</v>
      </c>
      <c r="E54" s="24">
        <v>1</v>
      </c>
      <c r="F54" s="24">
        <v>6</v>
      </c>
      <c r="G54" s="28">
        <v>0</v>
      </c>
      <c r="H54" s="28">
        <f>D54*E54</f>
        <v>5000</v>
      </c>
      <c r="I54" s="28">
        <v>0</v>
      </c>
      <c r="J54" s="28">
        <v>0</v>
      </c>
      <c r="K54" s="28">
        <f>SUM(G54:J54)</f>
        <v>5000</v>
      </c>
    </row>
    <row r="55" spans="1:11" x14ac:dyDescent="0.2">
      <c r="A55" s="24" t="s">
        <v>75</v>
      </c>
      <c r="B55" s="17">
        <v>31</v>
      </c>
      <c r="C55" s="17" t="s">
        <v>59</v>
      </c>
      <c r="D55" s="28">
        <v>50</v>
      </c>
      <c r="E55" s="24">
        <v>42</v>
      </c>
      <c r="F55" s="24">
        <v>1</v>
      </c>
      <c r="G55" s="28">
        <f>D55*E55</f>
        <v>2100</v>
      </c>
      <c r="H55" s="28">
        <v>0</v>
      </c>
      <c r="I55" s="28">
        <v>0</v>
      </c>
      <c r="J55" s="28">
        <v>0</v>
      </c>
      <c r="K55" s="28">
        <f>SUM(G55:J55)</f>
        <v>2100</v>
      </c>
    </row>
    <row r="57" spans="1:11" ht="38.25" customHeight="1" x14ac:dyDescent="0.2">
      <c r="A57" s="283" t="s">
        <v>85</v>
      </c>
      <c r="B57" s="283"/>
      <c r="C57" s="283"/>
      <c r="D57" s="24"/>
      <c r="E57" s="24"/>
      <c r="F57" s="24"/>
      <c r="G57" s="28">
        <f>SUM(G58:G59)</f>
        <v>7500</v>
      </c>
      <c r="H57" s="28">
        <f>SUM(H58:H59)</f>
        <v>0</v>
      </c>
      <c r="I57" s="28">
        <f>SUM(I58:I59)</f>
        <v>9600</v>
      </c>
      <c r="J57" s="28">
        <f>SUM(J58:J59)</f>
        <v>0</v>
      </c>
      <c r="K57" s="28">
        <f>SUM(K58:K59)</f>
        <v>17100</v>
      </c>
    </row>
    <row r="58" spans="1:11" x14ac:dyDescent="0.2">
      <c r="A58" s="24" t="s">
        <v>61</v>
      </c>
      <c r="B58" s="24">
        <v>22</v>
      </c>
      <c r="C58" s="24" t="s">
        <v>59</v>
      </c>
      <c r="D58" s="24">
        <v>100</v>
      </c>
      <c r="E58" s="24">
        <v>96</v>
      </c>
      <c r="F58" s="24">
        <v>2</v>
      </c>
      <c r="G58" s="28">
        <v>0</v>
      </c>
      <c r="H58" s="28">
        <v>0</v>
      </c>
      <c r="I58" s="28">
        <f>E58*D58</f>
        <v>9600</v>
      </c>
      <c r="J58" s="28">
        <v>0</v>
      </c>
      <c r="K58" s="28">
        <f>SUM(G58:J58)</f>
        <v>9600</v>
      </c>
    </row>
    <row r="59" spans="1:11" x14ac:dyDescent="0.2">
      <c r="A59" s="24" t="s">
        <v>62</v>
      </c>
      <c r="B59" s="24">
        <v>31</v>
      </c>
      <c r="C59" s="24" t="s">
        <v>59</v>
      </c>
      <c r="D59" s="24">
        <v>1.5</v>
      </c>
      <c r="E59" s="24">
        <v>5000</v>
      </c>
      <c r="F59" s="24"/>
      <c r="G59" s="28">
        <f>E59*D59</f>
        <v>7500</v>
      </c>
      <c r="H59" s="28">
        <v>0</v>
      </c>
      <c r="I59" s="28">
        <v>0</v>
      </c>
      <c r="J59" s="28">
        <v>0</v>
      </c>
      <c r="K59" s="28">
        <f>SUM(G59:J59)</f>
        <v>7500</v>
      </c>
    </row>
    <row r="62" spans="1:11" x14ac:dyDescent="0.2">
      <c r="A62" s="47"/>
      <c r="B62" s="1"/>
      <c r="C62" s="1"/>
      <c r="D62" s="1"/>
      <c r="E62" s="1"/>
      <c r="F62" s="1"/>
      <c r="G62" s="38"/>
      <c r="H62" s="38"/>
      <c r="I62" s="38"/>
      <c r="J62" s="38"/>
      <c r="K62" s="38"/>
    </row>
    <row r="63" spans="1:11" ht="18" x14ac:dyDescent="0.25">
      <c r="A63" s="276" t="s">
        <v>74</v>
      </c>
      <c r="B63" s="276"/>
      <c r="C63" s="276"/>
      <c r="D63" s="276"/>
      <c r="E63" s="276"/>
      <c r="F63" s="276"/>
      <c r="G63" s="276"/>
      <c r="H63" s="276"/>
      <c r="I63" s="276"/>
      <c r="J63" s="276"/>
      <c r="K63" s="276"/>
    </row>
    <row r="64" spans="1:11" ht="15.75" x14ac:dyDescent="0.25">
      <c r="A64" s="275" t="s">
        <v>56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</row>
    <row r="65" spans="1:11" ht="15.75" x14ac:dyDescent="0.25">
      <c r="A65" s="284" t="s">
        <v>36</v>
      </c>
      <c r="B65" s="284"/>
      <c r="C65" s="284"/>
      <c r="D65" s="284"/>
      <c r="E65" s="284"/>
      <c r="F65" s="285"/>
      <c r="G65" s="40">
        <f t="shared" ref="G65:K67" si="0">G66</f>
        <v>0</v>
      </c>
      <c r="H65" s="40">
        <f t="shared" si="0"/>
        <v>0</v>
      </c>
      <c r="I65" s="40">
        <f t="shared" si="0"/>
        <v>1100</v>
      </c>
      <c r="J65" s="40">
        <f t="shared" si="0"/>
        <v>0</v>
      </c>
      <c r="K65" s="40">
        <f t="shared" si="0"/>
        <v>1100</v>
      </c>
    </row>
    <row r="66" spans="1:11" ht="24.75" customHeight="1" x14ac:dyDescent="0.2">
      <c r="A66" s="273" t="s">
        <v>86</v>
      </c>
      <c r="B66" s="274"/>
      <c r="C66" s="274"/>
      <c r="D66" s="24"/>
      <c r="E66" s="24"/>
      <c r="F66" s="24"/>
      <c r="G66" s="65">
        <f t="shared" si="0"/>
        <v>0</v>
      </c>
      <c r="H66" s="65">
        <f t="shared" si="0"/>
        <v>0</v>
      </c>
      <c r="I66" s="65">
        <f t="shared" si="0"/>
        <v>1100</v>
      </c>
      <c r="J66" s="65">
        <f t="shared" si="0"/>
        <v>0</v>
      </c>
      <c r="K66" s="65">
        <f t="shared" si="0"/>
        <v>1100</v>
      </c>
    </row>
    <row r="67" spans="1:11" ht="38.25" customHeight="1" x14ac:dyDescent="0.2">
      <c r="A67" s="303" t="s">
        <v>57</v>
      </c>
      <c r="B67" s="303"/>
      <c r="C67" s="303"/>
      <c r="D67" s="24"/>
      <c r="E67" s="24"/>
      <c r="F67" s="24"/>
      <c r="G67" s="28">
        <f t="shared" si="0"/>
        <v>0</v>
      </c>
      <c r="H67" s="28">
        <f t="shared" si="0"/>
        <v>0</v>
      </c>
      <c r="I67" s="28">
        <f t="shared" si="0"/>
        <v>1100</v>
      </c>
      <c r="J67" s="28">
        <f t="shared" si="0"/>
        <v>0</v>
      </c>
      <c r="K67" s="28">
        <f t="shared" si="0"/>
        <v>1100</v>
      </c>
    </row>
    <row r="68" spans="1:11" ht="38.25" customHeight="1" x14ac:dyDescent="0.2">
      <c r="A68" s="286" t="s">
        <v>87</v>
      </c>
      <c r="B68" s="286"/>
      <c r="C68" s="286"/>
      <c r="D68" s="277" t="s">
        <v>37</v>
      </c>
      <c r="E68" s="278"/>
      <c r="F68" s="36"/>
      <c r="G68" s="28">
        <f>SUM(G69:G70)</f>
        <v>0</v>
      </c>
      <c r="H68" s="28">
        <f>SUM(H69:H70)</f>
        <v>0</v>
      </c>
      <c r="I68" s="28">
        <f>SUM(I69:I70)</f>
        <v>1100</v>
      </c>
      <c r="J68" s="28">
        <f>SUM(J69:J70)</f>
        <v>0</v>
      </c>
      <c r="K68" s="28">
        <f>SUM(G68:J68)</f>
        <v>1100</v>
      </c>
    </row>
    <row r="69" spans="1:11" x14ac:dyDescent="0.2">
      <c r="A69" s="21" t="s">
        <v>88</v>
      </c>
      <c r="B69" s="24">
        <v>31</v>
      </c>
      <c r="C69" s="24" t="s">
        <v>59</v>
      </c>
      <c r="D69" s="28">
        <v>50</v>
      </c>
      <c r="E69" s="24">
        <v>20</v>
      </c>
      <c r="F69" s="24"/>
      <c r="G69" s="28">
        <v>0</v>
      </c>
      <c r="H69" s="28">
        <v>0</v>
      </c>
      <c r="I69" s="28">
        <f>D69*E69</f>
        <v>1000</v>
      </c>
      <c r="J69" s="28">
        <v>0</v>
      </c>
      <c r="K69" s="28">
        <f>SUM(G69:J69)</f>
        <v>1000</v>
      </c>
    </row>
    <row r="70" spans="1:11" x14ac:dyDescent="0.2">
      <c r="A70" s="24" t="s">
        <v>48</v>
      </c>
      <c r="B70" s="24">
        <v>22</v>
      </c>
      <c r="C70" s="24" t="s">
        <v>59</v>
      </c>
      <c r="D70" s="28">
        <v>100</v>
      </c>
      <c r="E70" s="24">
        <v>1</v>
      </c>
      <c r="F70" s="24"/>
      <c r="G70" s="28">
        <v>0</v>
      </c>
      <c r="H70" s="28">
        <v>0</v>
      </c>
      <c r="I70" s="28">
        <f>E70*D70</f>
        <v>100</v>
      </c>
      <c r="J70" s="28">
        <v>0</v>
      </c>
      <c r="K70" s="28">
        <f>SUM(G70:J70)</f>
        <v>100</v>
      </c>
    </row>
  </sheetData>
  <mergeCells count="34">
    <mergeCell ref="A67:C67"/>
    <mergeCell ref="A28:C28"/>
    <mergeCell ref="A29:C29"/>
    <mergeCell ref="D29:E29"/>
    <mergeCell ref="A21:C21"/>
    <mergeCell ref="D21:E21"/>
    <mergeCell ref="A52:C52"/>
    <mergeCell ref="A46:C46"/>
    <mergeCell ref="A4:K4"/>
    <mergeCell ref="A5:F5"/>
    <mergeCell ref="A6:C6"/>
    <mergeCell ref="A7:C7"/>
    <mergeCell ref="A8:C8"/>
    <mergeCell ref="A13:C13"/>
    <mergeCell ref="A20:C20"/>
    <mergeCell ref="D8:E8"/>
    <mergeCell ref="A14:C14"/>
    <mergeCell ref="D14:E14"/>
    <mergeCell ref="G1:K1"/>
    <mergeCell ref="A66:C66"/>
    <mergeCell ref="A35:K35"/>
    <mergeCell ref="A63:K63"/>
    <mergeCell ref="D68:E68"/>
    <mergeCell ref="A38:C38"/>
    <mergeCell ref="D40:E40"/>
    <mergeCell ref="A40:C40"/>
    <mergeCell ref="A47:C47"/>
    <mergeCell ref="A65:F65"/>
    <mergeCell ref="A68:C68"/>
    <mergeCell ref="A36:K36"/>
    <mergeCell ref="A37:F37"/>
    <mergeCell ref="A39:C39"/>
    <mergeCell ref="A64:K64"/>
    <mergeCell ref="A57:C57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Proteccion y control</vt:lpstr>
      <vt:lpstr>Manejo de Recursos</vt:lpstr>
      <vt:lpstr>Investigación y Monitoreo</vt:lpstr>
      <vt:lpstr>Uso Público</vt:lpstr>
      <vt:lpstr>Conservación de RRNN</vt:lpstr>
      <vt:lpstr>Asistenci, orientación y partic</vt:lpstr>
      <vt:lpstr>Administración</vt:lpstr>
      <vt:lpstr>Resumen presupuesto 2021</vt:lpstr>
      <vt:lpstr>Presupuesto 2021</vt:lpstr>
      <vt:lpstr>'Investigación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Oficina Forestal</cp:lastModifiedBy>
  <cp:lastPrinted>2020-05-27T14:59:43Z</cp:lastPrinted>
  <dcterms:created xsi:type="dcterms:W3CDTF">2001-01-15T17:49:33Z</dcterms:created>
  <dcterms:modified xsi:type="dcterms:W3CDTF">2021-06-18T15:57:34Z</dcterms:modified>
</cp:coreProperties>
</file>