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RECIA MORATAYA\OneDrive - FUNDAECO\POAs\POA 2022\"/>
    </mc:Choice>
  </mc:AlternateContent>
  <bookViews>
    <workbookView xWindow="0" yWindow="0" windowWidth="20490" windowHeight="7755"/>
  </bookViews>
  <sheets>
    <sheet name="Protec, Conserv y Manejo RRNN" sheetId="1" r:id="rId1"/>
    <sheet name="Programa de Administracion" sheetId="4" r:id="rId2"/>
    <sheet name="Programa Desarrollo Comunitario" sheetId="3" r:id="rId3"/>
    <sheet name="Coadmon y Manejo Territorial " sheetId="2" r:id="rId4"/>
    <sheet name="Programa de Uso Publico" sheetId="5" r:id="rId5"/>
    <sheet name="Presupuesto" sheetId="8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2" l="1"/>
  <c r="T26" i="1" l="1"/>
  <c r="U25" i="1"/>
  <c r="E62" i="8" l="1"/>
  <c r="I62" i="8" s="1"/>
  <c r="E65" i="8"/>
  <c r="I65" i="8" s="1"/>
  <c r="U46" i="1"/>
  <c r="E53" i="8" l="1"/>
  <c r="I53" i="8" s="1"/>
  <c r="T35" i="5"/>
  <c r="U20" i="2"/>
  <c r="H161" i="8"/>
  <c r="E161" i="8"/>
  <c r="H160" i="8"/>
  <c r="E160" i="8"/>
  <c r="H159" i="8"/>
  <c r="E159" i="8"/>
  <c r="H158" i="8"/>
  <c r="E158" i="8"/>
  <c r="H157" i="8"/>
  <c r="E157" i="8"/>
  <c r="H156" i="8"/>
  <c r="E156" i="8"/>
  <c r="H155" i="8"/>
  <c r="E155" i="8"/>
  <c r="H154" i="8"/>
  <c r="E154" i="8"/>
  <c r="H153" i="8"/>
  <c r="E153" i="8"/>
  <c r="H152" i="8"/>
  <c r="E152" i="8"/>
  <c r="H151" i="8"/>
  <c r="E151" i="8"/>
  <c r="H150" i="8"/>
  <c r="E150" i="8"/>
  <c r="U18" i="3"/>
  <c r="U25" i="3"/>
  <c r="U30" i="3"/>
  <c r="U29" i="3" s="1"/>
  <c r="U31" i="3"/>
  <c r="U35" i="3"/>
  <c r="U40" i="3" s="1"/>
  <c r="H190" i="8"/>
  <c r="E190" i="8"/>
  <c r="I190" i="8" s="1"/>
  <c r="H189" i="8"/>
  <c r="E189" i="8"/>
  <c r="H188" i="8"/>
  <c r="E188" i="8"/>
  <c r="H187" i="8"/>
  <c r="E187" i="8"/>
  <c r="H186" i="8"/>
  <c r="E186" i="8"/>
  <c r="I186" i="8" s="1"/>
  <c r="H185" i="8"/>
  <c r="E185" i="8"/>
  <c r="H184" i="8"/>
  <c r="E184" i="8"/>
  <c r="I184" i="8" s="1"/>
  <c r="H183" i="8"/>
  <c r="E183" i="8"/>
  <c r="H182" i="8"/>
  <c r="E182" i="8"/>
  <c r="I182" i="8" s="1"/>
  <c r="H181" i="8"/>
  <c r="E181" i="8"/>
  <c r="H180" i="8"/>
  <c r="E180" i="8"/>
  <c r="H179" i="8"/>
  <c r="E179" i="8"/>
  <c r="E176" i="8"/>
  <c r="I176" i="8" s="1"/>
  <c r="H175" i="8"/>
  <c r="E175" i="8"/>
  <c r="H174" i="8"/>
  <c r="E174" i="8"/>
  <c r="H173" i="8"/>
  <c r="E173" i="8"/>
  <c r="I173" i="8" s="1"/>
  <c r="H172" i="8"/>
  <c r="E172" i="8"/>
  <c r="H171" i="8"/>
  <c r="E171" i="8"/>
  <c r="H170" i="8"/>
  <c r="E170" i="8"/>
  <c r="H169" i="8"/>
  <c r="E169" i="8"/>
  <c r="H168" i="8"/>
  <c r="E168" i="8"/>
  <c r="H167" i="8"/>
  <c r="E167" i="8"/>
  <c r="H166" i="8"/>
  <c r="E166" i="8"/>
  <c r="H165" i="8"/>
  <c r="E165" i="8"/>
  <c r="H164" i="8"/>
  <c r="E164" i="8"/>
  <c r="H146" i="8"/>
  <c r="E146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E132" i="8"/>
  <c r="I132" i="8" s="1"/>
  <c r="H131" i="8"/>
  <c r="E131" i="8"/>
  <c r="E130" i="8"/>
  <c r="I130" i="8" s="1"/>
  <c r="E129" i="8"/>
  <c r="I129" i="8" s="1"/>
  <c r="E128" i="8"/>
  <c r="I128" i="8" s="1"/>
  <c r="H127" i="8"/>
  <c r="E127" i="8"/>
  <c r="E126" i="8"/>
  <c r="I126" i="8" s="1"/>
  <c r="E125" i="8"/>
  <c r="I125" i="8" s="1"/>
  <c r="E124" i="8"/>
  <c r="I124" i="8" s="1"/>
  <c r="E123" i="8"/>
  <c r="I123" i="8" s="1"/>
  <c r="E122" i="8"/>
  <c r="I122" i="8" s="1"/>
  <c r="E121" i="8"/>
  <c r="I121" i="8" s="1"/>
  <c r="H120" i="8"/>
  <c r="E120" i="8"/>
  <c r="U17" i="4"/>
  <c r="E54" i="8"/>
  <c r="I54" i="8" s="1"/>
  <c r="E55" i="8"/>
  <c r="I55" i="8" s="1"/>
  <c r="E56" i="8"/>
  <c r="I56" i="8" s="1"/>
  <c r="E57" i="8"/>
  <c r="I57" i="8" s="1"/>
  <c r="E58" i="8"/>
  <c r="I58" i="8" s="1"/>
  <c r="E59" i="8"/>
  <c r="I59" i="8" s="1"/>
  <c r="E60" i="8"/>
  <c r="I60" i="8" s="1"/>
  <c r="I155" i="8" l="1"/>
  <c r="I150" i="8"/>
  <c r="E148" i="8"/>
  <c r="I158" i="8"/>
  <c r="I154" i="8"/>
  <c r="I181" i="8"/>
  <c r="I120" i="8"/>
  <c r="I137" i="8"/>
  <c r="I143" i="8"/>
  <c r="I145" i="8"/>
  <c r="I170" i="8"/>
  <c r="I131" i="8"/>
  <c r="I174" i="8"/>
  <c r="I138" i="8"/>
  <c r="I189" i="8"/>
  <c r="I151" i="8"/>
  <c r="I141" i="8"/>
  <c r="I164" i="8"/>
  <c r="I168" i="8"/>
  <c r="I165" i="8"/>
  <c r="I167" i="8"/>
  <c r="I169" i="8"/>
  <c r="I171" i="8"/>
  <c r="I183" i="8"/>
  <c r="I152" i="8"/>
  <c r="H119" i="8"/>
  <c r="I135" i="8"/>
  <c r="H178" i="8"/>
  <c r="I185" i="8"/>
  <c r="I187" i="8"/>
  <c r="I160" i="8"/>
  <c r="E163" i="8"/>
  <c r="I127" i="8"/>
  <c r="I140" i="8"/>
  <c r="I142" i="8"/>
  <c r="I180" i="8"/>
  <c r="I157" i="8"/>
  <c r="I159" i="8"/>
  <c r="I136" i="8"/>
  <c r="I172" i="8"/>
  <c r="I188" i="8"/>
  <c r="I153" i="8"/>
  <c r="H134" i="8"/>
  <c r="I139" i="8"/>
  <c r="I146" i="8"/>
  <c r="I166" i="8"/>
  <c r="I175" i="8"/>
  <c r="E178" i="8"/>
  <c r="I156" i="8"/>
  <c r="I161" i="8"/>
  <c r="I144" i="8"/>
  <c r="E119" i="8"/>
  <c r="E134" i="8"/>
  <c r="H163" i="8"/>
  <c r="I179" i="8"/>
  <c r="U97" i="1"/>
  <c r="I119" i="8" l="1"/>
  <c r="I134" i="8"/>
  <c r="I163" i="8"/>
  <c r="I178" i="8"/>
  <c r="I148" i="8"/>
  <c r="U28" i="1"/>
  <c r="U29" i="1"/>
  <c r="U30" i="1"/>
  <c r="U31" i="1"/>
  <c r="U32" i="1"/>
  <c r="U33" i="1"/>
  <c r="U34" i="1"/>
  <c r="U27" i="1"/>
  <c r="U47" i="1" l="1"/>
  <c r="U45" i="1"/>
  <c r="U44" i="1"/>
  <c r="U43" i="1"/>
  <c r="U42" i="1"/>
  <c r="U41" i="1"/>
  <c r="U40" i="1"/>
  <c r="U39" i="1"/>
  <c r="U38" i="1"/>
  <c r="U37" i="1"/>
  <c r="U36" i="1"/>
  <c r="U35" i="1"/>
  <c r="U26" i="1" l="1"/>
  <c r="U24" i="1"/>
  <c r="U23" i="1"/>
  <c r="U22" i="1"/>
  <c r="E235" i="8" l="1"/>
  <c r="I235" i="8" s="1"/>
  <c r="U31" i="2" l="1"/>
  <c r="T31" i="2"/>
  <c r="E52" i="8"/>
  <c r="I52" i="8" s="1"/>
  <c r="H287" i="8"/>
  <c r="E281" i="8"/>
  <c r="I281" i="8" s="1"/>
  <c r="E280" i="8"/>
  <c r="I280" i="8" s="1"/>
  <c r="E279" i="8"/>
  <c r="I279" i="8" s="1"/>
  <c r="E278" i="8"/>
  <c r="I278" i="8" s="1"/>
  <c r="E277" i="8"/>
  <c r="E276" i="8"/>
  <c r="I276" i="8" s="1"/>
  <c r="H271" i="8"/>
  <c r="E271" i="8"/>
  <c r="H270" i="8"/>
  <c r="E270" i="8"/>
  <c r="H269" i="8"/>
  <c r="E269" i="8"/>
  <c r="H268" i="8"/>
  <c r="E268" i="8"/>
  <c r="I268" i="8" s="1"/>
  <c r="H267" i="8"/>
  <c r="E267" i="8"/>
  <c r="H266" i="8"/>
  <c r="E266" i="8"/>
  <c r="H265" i="8"/>
  <c r="E265" i="8"/>
  <c r="H264" i="8"/>
  <c r="E264" i="8"/>
  <c r="H263" i="8"/>
  <c r="E263" i="8"/>
  <c r="H262" i="8"/>
  <c r="E262" i="8"/>
  <c r="H261" i="8"/>
  <c r="E261" i="8"/>
  <c r="H260" i="8"/>
  <c r="E260" i="8"/>
  <c r="I260" i="8" s="1"/>
  <c r="H259" i="8"/>
  <c r="E259" i="8"/>
  <c r="H258" i="8"/>
  <c r="E258" i="8"/>
  <c r="E255" i="8"/>
  <c r="I255" i="8" s="1"/>
  <c r="H254" i="8"/>
  <c r="E254" i="8"/>
  <c r="H253" i="8"/>
  <c r="E253" i="8"/>
  <c r="H252" i="8"/>
  <c r="E252" i="8"/>
  <c r="H251" i="8"/>
  <c r="E251" i="8"/>
  <c r="H250" i="8"/>
  <c r="E250" i="8"/>
  <c r="H249" i="8"/>
  <c r="E249" i="8"/>
  <c r="H248" i="8"/>
  <c r="E248" i="8"/>
  <c r="H247" i="8"/>
  <c r="E247" i="8"/>
  <c r="H246" i="8"/>
  <c r="E246" i="8"/>
  <c r="H245" i="8"/>
  <c r="E245" i="8"/>
  <c r="H244" i="8"/>
  <c r="E244" i="8"/>
  <c r="H243" i="8"/>
  <c r="E243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I106" i="8" s="1"/>
  <c r="H105" i="8"/>
  <c r="E105" i="8"/>
  <c r="H104" i="8"/>
  <c r="E104" i="8"/>
  <c r="E236" i="8"/>
  <c r="I236" i="8" s="1"/>
  <c r="E234" i="8"/>
  <c r="I234" i="8" s="1"/>
  <c r="E233" i="8"/>
  <c r="I233" i="8" s="1"/>
  <c r="E232" i="8"/>
  <c r="I232" i="8" s="1"/>
  <c r="E231" i="8"/>
  <c r="I231" i="8" s="1"/>
  <c r="E230" i="8"/>
  <c r="I230" i="8" s="1"/>
  <c r="E229" i="8"/>
  <c r="I229" i="8" s="1"/>
  <c r="E228" i="8"/>
  <c r="I228" i="8" s="1"/>
  <c r="E227" i="8"/>
  <c r="I227" i="8" s="1"/>
  <c r="E226" i="8"/>
  <c r="I226" i="8" s="1"/>
  <c r="E225" i="8"/>
  <c r="I225" i="8" s="1"/>
  <c r="H224" i="8"/>
  <c r="H223" i="8" s="1"/>
  <c r="E224" i="8"/>
  <c r="E221" i="8"/>
  <c r="I221" i="8" s="1"/>
  <c r="E220" i="8"/>
  <c r="I220" i="8" s="1"/>
  <c r="E219" i="8"/>
  <c r="I219" i="8" s="1"/>
  <c r="E218" i="8"/>
  <c r="I218" i="8" s="1"/>
  <c r="E217" i="8"/>
  <c r="I217" i="8" s="1"/>
  <c r="E216" i="8"/>
  <c r="I216" i="8" s="1"/>
  <c r="E215" i="8"/>
  <c r="I215" i="8" s="1"/>
  <c r="E214" i="8"/>
  <c r="I214" i="8" s="1"/>
  <c r="E213" i="8"/>
  <c r="I213" i="8" s="1"/>
  <c r="E212" i="8"/>
  <c r="I212" i="8" s="1"/>
  <c r="H211" i="8"/>
  <c r="H210" i="8" s="1"/>
  <c r="E211" i="8"/>
  <c r="E208" i="8"/>
  <c r="I208" i="8" s="1"/>
  <c r="E207" i="8"/>
  <c r="I207" i="8" s="1"/>
  <c r="E206" i="8"/>
  <c r="I206" i="8" s="1"/>
  <c r="E205" i="8"/>
  <c r="I205" i="8" s="1"/>
  <c r="E204" i="8"/>
  <c r="I204" i="8" s="1"/>
  <c r="E203" i="8"/>
  <c r="I203" i="8" s="1"/>
  <c r="E202" i="8"/>
  <c r="I202" i="8" s="1"/>
  <c r="E201" i="8"/>
  <c r="I201" i="8" s="1"/>
  <c r="E200" i="8"/>
  <c r="I200" i="8" s="1"/>
  <c r="E199" i="8"/>
  <c r="I199" i="8" s="1"/>
  <c r="E198" i="8"/>
  <c r="I198" i="8" s="1"/>
  <c r="H197" i="8"/>
  <c r="H196" i="8" s="1"/>
  <c r="E197" i="8"/>
  <c r="H98" i="8"/>
  <c r="E98" i="8"/>
  <c r="H97" i="8"/>
  <c r="E97" i="8"/>
  <c r="H96" i="8"/>
  <c r="E96" i="8"/>
  <c r="H95" i="8"/>
  <c r="E95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G71" i="8"/>
  <c r="H70" i="8"/>
  <c r="E70" i="8"/>
  <c r="H69" i="8"/>
  <c r="E69" i="8"/>
  <c r="H68" i="8"/>
  <c r="E68" i="8"/>
  <c r="H67" i="8"/>
  <c r="E67" i="8"/>
  <c r="H66" i="8"/>
  <c r="E66" i="8"/>
  <c r="H51" i="8"/>
  <c r="E51" i="8"/>
  <c r="I51" i="8" s="1"/>
  <c r="E50" i="8"/>
  <c r="I50" i="8" s="1"/>
  <c r="E49" i="8"/>
  <c r="I49" i="8" s="1"/>
  <c r="E48" i="8"/>
  <c r="I48" i="8" s="1"/>
  <c r="E47" i="8"/>
  <c r="I47" i="8" s="1"/>
  <c r="E46" i="8"/>
  <c r="I46" i="8" s="1"/>
  <c r="E45" i="8"/>
  <c r="I45" i="8" s="1"/>
  <c r="H44" i="8"/>
  <c r="E44" i="8"/>
  <c r="H43" i="8"/>
  <c r="E43" i="8"/>
  <c r="H42" i="8"/>
  <c r="E42" i="8"/>
  <c r="H41" i="8"/>
  <c r="E41" i="8"/>
  <c r="E40" i="8"/>
  <c r="I40" i="8" s="1"/>
  <c r="E39" i="8"/>
  <c r="I39" i="8" s="1"/>
  <c r="H38" i="8"/>
  <c r="E38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E24" i="8"/>
  <c r="I24" i="8" s="1"/>
  <c r="H23" i="8"/>
  <c r="E23" i="8"/>
  <c r="H19" i="8"/>
  <c r="E19" i="8"/>
  <c r="H18" i="8"/>
  <c r="I18" i="8" s="1"/>
  <c r="H17" i="8"/>
  <c r="E17" i="8"/>
  <c r="H16" i="8"/>
  <c r="E16" i="8"/>
  <c r="H15" i="8"/>
  <c r="I15" i="8" s="1"/>
  <c r="H14" i="8"/>
  <c r="E14" i="8"/>
  <c r="H13" i="8"/>
  <c r="E13" i="8"/>
  <c r="H12" i="8"/>
  <c r="E12" i="8"/>
  <c r="H11" i="8"/>
  <c r="E11" i="8"/>
  <c r="I11" i="8" s="1"/>
  <c r="H10" i="8"/>
  <c r="E10" i="8"/>
  <c r="H9" i="8"/>
  <c r="E9" i="8"/>
  <c r="H8" i="8"/>
  <c r="E8" i="8"/>
  <c r="I8" i="8" l="1"/>
  <c r="I10" i="8"/>
  <c r="I75" i="8"/>
  <c r="I79" i="8"/>
  <c r="I211" i="8"/>
  <c r="I210" i="8" s="1"/>
  <c r="I16" i="8"/>
  <c r="I26" i="8"/>
  <c r="I28" i="8"/>
  <c r="I30" i="8"/>
  <c r="I34" i="8"/>
  <c r="I27" i="8"/>
  <c r="E103" i="8"/>
  <c r="I114" i="8"/>
  <c r="H242" i="8"/>
  <c r="I67" i="8"/>
  <c r="I69" i="8"/>
  <c r="I93" i="8"/>
  <c r="I96" i="8"/>
  <c r="I107" i="8"/>
  <c r="I109" i="8"/>
  <c r="I12" i="8"/>
  <c r="I14" i="8"/>
  <c r="I19" i="8"/>
  <c r="I80" i="8"/>
  <c r="I82" i="8"/>
  <c r="I104" i="8"/>
  <c r="I261" i="8"/>
  <c r="I263" i="8"/>
  <c r="I91" i="8"/>
  <c r="I252" i="8"/>
  <c r="I38" i="8"/>
  <c r="I41" i="8"/>
  <c r="I43" i="8"/>
  <c r="I72" i="8"/>
  <c r="I88" i="8"/>
  <c r="I90" i="8"/>
  <c r="I92" i="8"/>
  <c r="I247" i="8"/>
  <c r="I249" i="8"/>
  <c r="I251" i="8"/>
  <c r="I253" i="8"/>
  <c r="I267" i="8"/>
  <c r="I115" i="8"/>
  <c r="I246" i="8"/>
  <c r="I105" i="8"/>
  <c r="I44" i="8"/>
  <c r="E257" i="8"/>
  <c r="E85" i="8"/>
  <c r="I113" i="8"/>
  <c r="I259" i="8"/>
  <c r="I17" i="8"/>
  <c r="I25" i="8"/>
  <c r="I32" i="8"/>
  <c r="I42" i="8"/>
  <c r="I66" i="8"/>
  <c r="H71" i="8"/>
  <c r="I81" i="8"/>
  <c r="H85" i="8"/>
  <c r="I97" i="8"/>
  <c r="I224" i="8"/>
  <c r="I223" i="8" s="1"/>
  <c r="I110" i="8"/>
  <c r="I112" i="8"/>
  <c r="I244" i="8"/>
  <c r="I248" i="8"/>
  <c r="I250" i="8"/>
  <c r="I254" i="8"/>
  <c r="I258" i="8"/>
  <c r="I269" i="8"/>
  <c r="I271" i="8"/>
  <c r="I13" i="8"/>
  <c r="I23" i="8"/>
  <c r="I29" i="8"/>
  <c r="I31" i="8"/>
  <c r="I33" i="8"/>
  <c r="I68" i="8"/>
  <c r="I70" i="8"/>
  <c r="I74" i="8"/>
  <c r="I76" i="8"/>
  <c r="I87" i="8"/>
  <c r="I243" i="8"/>
  <c r="I264" i="8"/>
  <c r="I266" i="8"/>
  <c r="E71" i="8"/>
  <c r="I77" i="8"/>
  <c r="E196" i="8"/>
  <c r="I197" i="8"/>
  <c r="I196" i="8" s="1"/>
  <c r="I78" i="8"/>
  <c r="I83" i="8"/>
  <c r="E210" i="8"/>
  <c r="H103" i="8"/>
  <c r="E242" i="8"/>
  <c r="H257" i="8"/>
  <c r="I9" i="8"/>
  <c r="H22" i="8"/>
  <c r="H37" i="8"/>
  <c r="I73" i="8"/>
  <c r="I86" i="8"/>
  <c r="I89" i="8"/>
  <c r="I95" i="8"/>
  <c r="I98" i="8"/>
  <c r="I108" i="8"/>
  <c r="I111" i="8"/>
  <c r="I262" i="8"/>
  <c r="I265" i="8"/>
  <c r="I270" i="8"/>
  <c r="E275" i="8"/>
  <c r="I275" i="8" s="1"/>
  <c r="H7" i="8"/>
  <c r="E22" i="8"/>
  <c r="E7" i="8"/>
  <c r="E223" i="8"/>
  <c r="I277" i="8"/>
  <c r="I245" i="8"/>
  <c r="I7" i="8" l="1"/>
  <c r="I242" i="8"/>
  <c r="I22" i="8"/>
  <c r="I71" i="8"/>
  <c r="I257" i="8"/>
  <c r="I103" i="8"/>
  <c r="I85" i="8"/>
  <c r="E61" i="8"/>
  <c r="I61" i="8" s="1"/>
  <c r="E64" i="8"/>
  <c r="I64" i="8" s="1"/>
  <c r="E63" i="8"/>
  <c r="E37" i="8" l="1"/>
  <c r="I63" i="8"/>
  <c r="I37" i="8" s="1"/>
  <c r="I273" i="8" s="1"/>
  <c r="I283" i="8" s="1"/>
  <c r="I285" i="8" s="1"/>
  <c r="I287" i="8" s="1"/>
  <c r="K14" i="8" l="1"/>
  <c r="E273" i="8"/>
  <c r="E283" i="8" s="1"/>
  <c r="E285" i="8" s="1"/>
  <c r="E287" i="8" s="1"/>
</calcChain>
</file>

<file path=xl/sharedStrings.xml><?xml version="1.0" encoding="utf-8"?>
<sst xmlns="http://schemas.openxmlformats.org/spreadsheetml/2006/main" count="2060" uniqueCount="454">
  <si>
    <t>CONSEJO NACIONAL DE AREA PROTEGIDAS -CONAP-</t>
  </si>
  <si>
    <t>PLAN OPERATIVO ANUAL 2020</t>
  </si>
  <si>
    <t>RESERVA PROTECTORA DE MANANTIALES CERRO SAN GIL</t>
  </si>
  <si>
    <t>2. Linea de acción:Conservacion del area protegida y su biodiversidad</t>
  </si>
  <si>
    <t>3. Programa: Proteccion, Conservacion y Manejo de Recursos Naturales</t>
  </si>
  <si>
    <r>
      <t xml:space="preserve">4. Sub programa: </t>
    </r>
    <r>
      <rPr>
        <u/>
        <sz val="10"/>
        <rFont val="Arial"/>
        <family val="2"/>
      </rPr>
      <t xml:space="preserve">Manejo de Recursos </t>
    </r>
  </si>
  <si>
    <t>5. Resultado esperado: Implementar estrategia de control de aprovechamiento de recursos naturales</t>
  </si>
  <si>
    <t>Objetivo 1: Implementar estrategia de proteccion, conservacion del aprovechamiento y manejo sostenido de los  Recursos Naturales de la Reserva</t>
  </si>
  <si>
    <t>Monitoreo</t>
  </si>
  <si>
    <t>PLAN OPERATIVO ANUAL 2022</t>
  </si>
  <si>
    <t>Objetivo 1: Implementar estrategia de proteccion, conservacion  del aprovechamiento y manejo sostenido de los  Recursos Naturales de la Reserva</t>
  </si>
  <si>
    <t>No.</t>
  </si>
  <si>
    <t>Resultado Esperado 2,022</t>
  </si>
  <si>
    <t>Ubicación Geográfica</t>
  </si>
  <si>
    <t>Actividades</t>
  </si>
  <si>
    <t>Meses</t>
  </si>
  <si>
    <t>Responsable</t>
  </si>
  <si>
    <t>Verificadores</t>
  </si>
  <si>
    <t>Financiamiento</t>
  </si>
  <si>
    <t>Resultados o Productos Obtenidos</t>
  </si>
  <si>
    <t>% de Avance POA</t>
  </si>
  <si>
    <t>% de Avance PM</t>
  </si>
  <si>
    <t>OBSERVACIONES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</si>
  <si>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</si>
  <si>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</si>
  <si>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</si>
  <si>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</si>
  <si>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</si>
  <si>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</si>
  <si>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</si>
  <si>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</si>
  <si>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</si>
  <si>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</t>
  </si>
  <si>
    <t>Monto</t>
  </si>
  <si>
    <t>TOTAL</t>
  </si>
  <si>
    <t>Elaborar expedientes de proyectos de reforestacion para el ingreso al Programa PROBOSQUE y PINPEP</t>
  </si>
  <si>
    <t>Cerro San Gil</t>
  </si>
  <si>
    <t xml:space="preserve">Recolectar datos de campo (mediciones de área y especies establecidas), gestionar documentos legales, elaborar planes de manejo y mapas, completar y presentar expedientes </t>
  </si>
  <si>
    <t>X</t>
  </si>
  <si>
    <t>Coordinador de Manejo Forestal</t>
  </si>
  <si>
    <t xml:space="preserve">Expedientes ingresados al Inab </t>
  </si>
  <si>
    <t>15 expedientes de proyectos de reforestacion</t>
  </si>
  <si>
    <t>Elaborar expedientes de proyectos de manejo de bosque natural con fines de protección para el ingreso al Programa PROBOSQUE  y PINPEP</t>
  </si>
  <si>
    <t xml:space="preserve">Recolectar datos de campo (mediciones de área y realizar inventarios forestales) gestionar documentos legales, elaborar análisis estadísticos,  planes de manejo y mapas, completar y presentar expedientes </t>
  </si>
  <si>
    <t>30 expedientes de proyectos de manejo de bosque natural con fines de protección</t>
  </si>
  <si>
    <t>Proveer asistencia técnica sobre manejo forestal a los pobladores de la Reserva (que cuenten con proyectos de manejo de bosque natural y de plantaciones ingresados y por ingresar a Inab), aprobacion y seguimiento de certificación a las fases de establecimiento, manejo o mantenimiento.</t>
  </si>
  <si>
    <t>Dar asistencia técnica a los pobladores y gestión ante Inab en los procesos de aprobación y certificación anual de proyectos de incentivos forestales</t>
  </si>
  <si>
    <t>Copias de resoluciones de aprobación de los proyectos</t>
  </si>
  <si>
    <t>Certificación de 20 proyectos entre Pinpep y Probosque</t>
  </si>
  <si>
    <t>Fomentar el acceso al recurso forestal de forma legal y sostenible</t>
  </si>
  <si>
    <t>Gestionar 50 licencias de consumo familiar local a comunitarios del Área Protegida</t>
  </si>
  <si>
    <t>x</t>
  </si>
  <si>
    <t>Coordinador del Área Protegida</t>
  </si>
  <si>
    <t>Copia de recibido de expedientes de solicitud de licencia de consumo familiar</t>
  </si>
  <si>
    <t>Incentivar la legalidad en el aprovechamiento de los recursos forestales</t>
  </si>
  <si>
    <t>Establecimiento  y mantenimiento de Sistemas Agroforestales con sistemas (hule, forestal, cardamomo, pimienta negra, Cacao, xate, canela, Huertos).</t>
  </si>
  <si>
    <t>Realizar el establecimiento y mantenimiento de parcelas con sistemas agroforestales de diversos sistemas de siembra dentro de Cerro San Gil</t>
  </si>
  <si>
    <t>Sub-director regional de proyectos y plantaciones</t>
  </si>
  <si>
    <t>Seguimiento en asistencia tecnica a 1,400.00 hectareas de cultivo de hule</t>
  </si>
  <si>
    <t>Ejecucion de actividades planificadas segun plan operativo, asistencia tecnica personalizada, visita a plantaciones, dar recomendaciones tecnicas a los agricultores</t>
  </si>
  <si>
    <t>Boletas de asistencia tecnica y informes tecnicos, fotografias</t>
  </si>
  <si>
    <t>Seguimiento en asistencia tecnica a 720.00 hectareas de cultivo forestal (especies nativas)</t>
  </si>
  <si>
    <t>Seguimiento en asistencia tecnica a 129.00 hectareas de cultivos SAF (cardamomo, cafe, pimienta negra, cacao) bajo sombras forestal</t>
  </si>
  <si>
    <t>Seguimiento en asistencia tecnica a 135.00 hectareas de Huertos frutales (citricos, rambutan)</t>
  </si>
  <si>
    <t>Compra y secado de 1,500 qq cardamomo cereza en comunidades indigenas del frente norte y nororiente del Cerro San Gil</t>
  </si>
  <si>
    <t>Compra de cardamomo en 13 comunidades del area norte y noreste de cerro san gil, llevar trazabilidad del producto, velar por la cadena de valor del producto procesado</t>
  </si>
  <si>
    <t>Asistencia tecnica y ingreso de 20 has de cultivo de cardamomo a sistemas agroforestales</t>
  </si>
  <si>
    <t>Geoposicionamiento de parcelas, medicion de terrenos, ingreso de madrecacao  y especies forestales</t>
  </si>
  <si>
    <t>Acompañamiento en comercializacion de chipa de hule a beneficiarios de 75 has de hule</t>
  </si>
  <si>
    <t xml:space="preserve">Visitas tecnicas de campo a plantaciones en cosecha, verificacion de manejo post cosecha, almacenamiento, comercializacion y aplicacion de insumos </t>
  </si>
  <si>
    <t>Monitoreo y seguimiento a auditorias carbono de 1,757.59 hectareas de especies forestales, hule, saf, huertos.</t>
  </si>
  <si>
    <t>Visitas de berificacion a 157 parcelas ya establecidas para el monitoreo del secuestro y captura de carbono por plantaciones agroferestales</t>
  </si>
  <si>
    <t>Mantenimiento de 61 Ha de SAF Forestal-Cardamomo</t>
  </si>
  <si>
    <t>Cerro San Gil, Biocentro Jaras</t>
  </si>
  <si>
    <t>Ejecucion de las actividades agrícolas establecidas en el plan operativo</t>
  </si>
  <si>
    <t>Eduardo Esteban</t>
  </si>
  <si>
    <t>*- Reporteria
- Mapas Avances
- Actas de Biocentros
- Fotografias</t>
  </si>
  <si>
    <t>Mantenimiento de 41 hectáreas SAF´s</t>
  </si>
  <si>
    <t>Mantenimiento de 11.72 Ha de Plantacioón de Hule</t>
  </si>
  <si>
    <t>Mantenimiento de 11 Hectáreas de Hule</t>
  </si>
  <si>
    <t>Establecimiento de 12 Ha de Forestal, como reforestación</t>
  </si>
  <si>
    <t>Mantenimiento de 9 Hectáreas Forestal</t>
  </si>
  <si>
    <t>Mantenimiento de 16.76 Ha De Canela</t>
  </si>
  <si>
    <t>Cerro San Gil,. Biocentro Guaytan</t>
  </si>
  <si>
    <t>Mantenimiento de 13.4 Hectáreas</t>
  </si>
  <si>
    <t>Mantenimiento de 12.26 Ha De Pimienta Negra</t>
  </si>
  <si>
    <t>Mantenimiento de 6 Hectáreas de Pimienta Negra</t>
  </si>
  <si>
    <t xml:space="preserve">Establecimiento de 30 Ha de Forestal , como reforestación </t>
  </si>
  <si>
    <t>Establecimiento de 10 Ha de Forestal, como reforestación</t>
  </si>
  <si>
    <t>Cerro San Gil, Biocentro Punta  de Palma</t>
  </si>
  <si>
    <t>Se establecieron 4 Hectáreas</t>
  </si>
  <si>
    <t>Cerro San Gil, Biocentro Quebrada del Avila</t>
  </si>
  <si>
    <t xml:space="preserve">Establecimiento de 12 Ha de SAF Forestal - Capccicum </t>
  </si>
  <si>
    <t>Cerro San Gil, Biocentro Santa Marta</t>
  </si>
  <si>
    <t>Ingreso de Expediente De Reforestación de 10 ha</t>
  </si>
  <si>
    <t>Realizar 2 capacitaciones de Sistemas Agroforestales- Resilencia de la Agricultura</t>
  </si>
  <si>
    <t xml:space="preserve">Capacitar según la metodologia establecida </t>
  </si>
  <si>
    <t xml:space="preserve">Se han desarrollado 2 capaciatciones </t>
  </si>
  <si>
    <r>
      <t>3. Programa:</t>
    </r>
    <r>
      <rPr>
        <b/>
        <sz val="10"/>
        <rFont val="Arial"/>
        <family val="2"/>
      </rPr>
      <t xml:space="preserve"> Proteccion, Conservacion y Manejo de Recursos Naturales</t>
    </r>
  </si>
  <si>
    <r>
      <t xml:space="preserve">4. Sub programa: </t>
    </r>
    <r>
      <rPr>
        <u/>
        <sz val="10"/>
        <rFont val="Arial"/>
        <family val="2"/>
      </rPr>
      <t>Control y Vigilancia</t>
    </r>
  </si>
  <si>
    <t>Ubicación Geografica</t>
  </si>
  <si>
    <t>Codigo de Donante</t>
  </si>
  <si>
    <t>Elaboración del POA de control y vigilancia para el AP</t>
  </si>
  <si>
    <t>Elaborar Plan Operativo Anual de Control y Vigilancia para el Area Protegida</t>
  </si>
  <si>
    <t>POA de control y vigilancia elaborado</t>
  </si>
  <si>
    <t>Planificación de actividades de control y vigilancia a realizar durante el año 2021</t>
  </si>
  <si>
    <t>Patrullajes interinstitucionales de control y vigilancia terrestres</t>
  </si>
  <si>
    <t>realizar 25 recorridos de control y vigilancia con el acompañamiento de las fuerzas de seguridad</t>
  </si>
  <si>
    <t>Informes, fotografias</t>
  </si>
  <si>
    <t>Presencia interinstitucional para la proteccion de la diversidad biologica del Área Protegida</t>
  </si>
  <si>
    <t>Patrullajes interinstitucionales de control y vigilancia acuáticos</t>
  </si>
  <si>
    <t>informes, fotografias</t>
  </si>
  <si>
    <t>Recorridos diarios de guardarecursos</t>
  </si>
  <si>
    <t>1000 Recorridos de monitoreo del personal guardarecursos dentro del área protegida</t>
  </si>
  <si>
    <t>informes mensuales de Guardarecursos</t>
  </si>
  <si>
    <t>Monitoreo constante de las areas boscosas del Área Protegida</t>
  </si>
  <si>
    <t>Presentación de denuncias por ilícitos realizados dentro del Area Protegida</t>
  </si>
  <si>
    <t>Presentación de 10 denuncias ante el MP y/o DIPRONA</t>
  </si>
  <si>
    <t>Denuncias presentadas</t>
  </si>
  <si>
    <t xml:space="preserve">Fortalecer la aplicación de la justicia </t>
  </si>
  <si>
    <t>Seguimiento a denuncias presentadas</t>
  </si>
  <si>
    <t>12 acciones de seguimiento a denuncias (Declaraciones testimoniales, inspecciones oculares, allanamiento, anticipos de prueba, debates)</t>
  </si>
  <si>
    <t>Declaraciones testimoniales, inspecciones oculares, allanamiento, anticipos de prueba, debates</t>
  </si>
  <si>
    <t xml:space="preserve">Realización de reuniones de coordinación </t>
  </si>
  <si>
    <t>4 Reuniones de coordinación de acciones de control y vigilancia con DIPRONA, Guardarecursos, CONAP y/o MP</t>
  </si>
  <si>
    <t>Informes de reuniones realizadas</t>
  </si>
  <si>
    <t>Fortalecimiento de la presencia interinstitucional dentro del área protegida</t>
  </si>
  <si>
    <t>Gestion de consumos familiares</t>
  </si>
  <si>
    <t>Licencias otorgadas</t>
  </si>
  <si>
    <r>
      <t xml:space="preserve">4. Sub programa: </t>
    </r>
    <r>
      <rPr>
        <u/>
        <sz val="10"/>
        <rFont val="Arial"/>
        <family val="2"/>
      </rPr>
      <t>Investigaciones Biologicas</t>
    </r>
  </si>
  <si>
    <t>Resultado Esperado 2,021</t>
  </si>
  <si>
    <t>Desarrollar el Plan de Investigaciones Biologicas 2018 de la Reserva</t>
  </si>
  <si>
    <t>Realizacion Monitoreo Anual de Aves Residentes y Migratorias con redes de captura</t>
  </si>
  <si>
    <t>Muestreos con Redes en 5 sitios (captura, anillado y recaptura), llenado de base de datos; listado de especies observadas encontradas en el sitio de Monitoreo</t>
  </si>
  <si>
    <t>Coordinador de Investigaciones Biologicas</t>
  </si>
  <si>
    <t>Base de datos e informe final</t>
  </si>
  <si>
    <t>Una base de datos de aves residentes y migratorias capturadas y recapturadas elaborada; informe de resultados elaborado.</t>
  </si>
  <si>
    <t>Conteo de Aves residentes y Migratorias en Carreteras y senderos de bosque</t>
  </si>
  <si>
    <t>Muestreos con Puntos de conteo en 4 rutas en carretera y 2 rutas en senderos dentro del bosque, llenado de base de datos</t>
  </si>
  <si>
    <t>Una base de datos de aves avistadas, informe final de resultados</t>
  </si>
  <si>
    <t>Conteos de aves en Biocentros Las Jaras y Finca Santa Marta</t>
  </si>
  <si>
    <t>Puntos de Conteos Aves Residentes y Migratorias</t>
  </si>
  <si>
    <t>Listado de Aves Residentes y migratorias que usan los biocentros</t>
  </si>
  <si>
    <t>Listados de Aves</t>
  </si>
  <si>
    <t>Realizar listados de Aves en diferentes areas alrededor del Area Protegida</t>
  </si>
  <si>
    <t>Datos se pueden ver en eBird.org</t>
  </si>
  <si>
    <t>Listado de Aves observadas en diferentes sitios de interes para ecoturismo y Educación ambiental</t>
  </si>
  <si>
    <r>
      <t>3. Programa:</t>
    </r>
    <r>
      <rPr>
        <b/>
        <sz val="10"/>
        <rFont val="Arial"/>
        <family val="2"/>
      </rPr>
      <t xml:space="preserve"> Uso Publico</t>
    </r>
  </si>
  <si>
    <r>
      <t xml:space="preserve">4. Sub programa: </t>
    </r>
    <r>
      <rPr>
        <u/>
        <sz val="10"/>
        <rFont val="Arial"/>
        <family val="2"/>
      </rPr>
      <t xml:space="preserve">Interpretacion y Educacion Ambiental </t>
    </r>
  </si>
  <si>
    <t>5. Resultado esperado: Implementar estrategia de control de aprobechamiento de recursos naturales</t>
  </si>
  <si>
    <t>Objetivo 2: Contar con una adecuada planificacion para desarrollar actividades de uso publico dentro de la Reserva</t>
  </si>
  <si>
    <t>Sensibilizar ambientalmente a pobladores de la Reserva y personal de FUNDAECO y otras instituciones, a través de desarrollar e implementar el Plan de Educación Ambiental</t>
  </si>
  <si>
    <t>Sitios ecoturisticos</t>
  </si>
  <si>
    <t>charlas a visitantes en el visita a Destinos Ecoturisticos, para crear un ambiente de conservacion</t>
  </si>
  <si>
    <t>Coordinadora de Educacion Ambiental</t>
  </si>
  <si>
    <t>Listados de Participantes</t>
  </si>
  <si>
    <t>Establecimiento de campañas de Divulgacion y educacion ambiental</t>
  </si>
  <si>
    <t xml:space="preserve">Reserva protectora de Manantiales Cerro San Gil, area urbana y rural del municipio de Pto. Barrios </t>
  </si>
  <si>
    <t>Elaboracion de Spots, Afiches y Trifoliares, Elaboracion de contratos de trasnmision e impresión, monitoreo de ejecucion del plan</t>
  </si>
  <si>
    <t>Plan de Divulgacion</t>
  </si>
  <si>
    <t>Atencion de Establecimientos educativos en los senderos de interpretacion ambiental de la reserva</t>
  </si>
  <si>
    <t>Recepccion de solicitudes, atencion a grupos de estudiantes, implementacion de acatividades para concientizar el tema de conservacion</t>
  </si>
  <si>
    <t>Celebracion de Fechas Alusivas al medio ambiente</t>
  </si>
  <si>
    <t xml:space="preserve">Coordinacion interinstitucional para celebrar fechas, realizacion de Fechas alusivas con estudiantes de escuelas </t>
  </si>
  <si>
    <t>Fotografias</t>
  </si>
  <si>
    <t>Interpretacion  de senderos ambientales, señalizacion de dos senderos mas en dos destinos ecoturisticos diferentes</t>
  </si>
  <si>
    <t>Sitios Esocturisticos</t>
  </si>
  <si>
    <t>Elaboracion de la interpretacion de senderos, rotulacion de senderos, Ensenada verde  y casa de la bahia .</t>
  </si>
  <si>
    <t>Documentos con intepretacion y fotografias</t>
  </si>
  <si>
    <r>
      <t xml:space="preserve">4. Sub programa: </t>
    </r>
    <r>
      <rPr>
        <b/>
        <u/>
        <sz val="10"/>
        <rFont val="Arial"/>
        <family val="2"/>
      </rPr>
      <t>Relaciones Publicas, Promocion, Mercadeo e Informacion</t>
    </r>
  </si>
  <si>
    <t>5. Resultado esperado: Contar con un Plan de Uso Publico en ejecucion</t>
  </si>
  <si>
    <t xml:space="preserve">Reorganizar y Fortalecer los grupos comunitarios en manejo de sitios, fortaleciendolos en la conservacion y manejo de destinos    para que se involucren en las actividades de ecoturismo, turismo cultural y otras definidas en el plan de uso público. </t>
  </si>
  <si>
    <t>Apoyo he interaccion con las prestadoras de servicio de las Escobas y jovenes  Guias comunitarios para continuar con la formacion, involucrarlos en capacitaciones y talleres para ampliar sus conocimientos.</t>
  </si>
  <si>
    <t>Coordinador de sitios ecoturisticos</t>
  </si>
  <si>
    <t>Diplomas de cursos impartidos.</t>
  </si>
  <si>
    <t xml:space="preserve">Forotalecer los sistmas de cobros por ingresos en todos los balnearios públicos, con el fin de mejorar su manejo y generar beneficios para las comunidades vecinas. Se sugiera exonerar el cobro por ingreso a las comunidades locales. </t>
  </si>
  <si>
    <t>Registro y atencion en el sistema de cobro  a visitantes nacionales, extranjeros, universidades y escuelas. Dentro de los destinos ecoturisticos</t>
  </si>
  <si>
    <t>informe de ingresos a sitios</t>
  </si>
  <si>
    <t>te</t>
  </si>
  <si>
    <t>Mejorar y fortalecer las condiciones físicas de los sitios de uso público a través del equipamiento e infraestructura necesaria, para la buena atencion de manejo de los mismos</t>
  </si>
  <si>
    <t xml:space="preserve">Mantenimiento y reparación constante dentro de los sitios, evitando su deterioro, para brindar mejor atencion y seguridad a los visitantes. Mantenimiento en senderos, gradas, barandas, plataformas, aprovechando los recursos que brinda el sitio, mejoras en orquidiario </t>
  </si>
  <si>
    <t>plan de reparaciones realizado</t>
  </si>
  <si>
    <t>Promosion de sitios y dibulgacion en los medios de comunicación y sitios web.</t>
  </si>
  <si>
    <t>Rotulacion Instalada</t>
  </si>
  <si>
    <r>
      <t>3. Programa:</t>
    </r>
    <r>
      <rPr>
        <b/>
        <sz val="10"/>
        <rFont val="Arial"/>
        <family val="2"/>
      </rPr>
      <t xml:space="preserve"> Administracion</t>
    </r>
  </si>
  <si>
    <r>
      <t xml:space="preserve">4. Sub programa: </t>
    </r>
    <r>
      <rPr>
        <u/>
        <sz val="10"/>
        <rFont val="Arial"/>
        <family val="2"/>
      </rPr>
      <t>Financiamiento y Recaudacion de Fondos</t>
    </r>
  </si>
  <si>
    <t>5. Alcanzar la sostenibilidad financiera del area protegida</t>
  </si>
  <si>
    <t>Objetivo 3: Alcanzar la sostenibilidad financiera del area protegida</t>
  </si>
  <si>
    <t>Formular y gestionar, ante donantes nacionales e internacionales, un mínimo de tres propuestas anuales por un monto de Q 600,000 cada una</t>
  </si>
  <si>
    <t>Santo Tomas de Castilla</t>
  </si>
  <si>
    <t>identificacion de posibles donantes, elaboracion de propuestas, presentacion de propuestas a donantes, gestion de la aprobacion de las propuestas</t>
  </si>
  <si>
    <t>Director AP</t>
  </si>
  <si>
    <t>Propuesta presentada</t>
  </si>
  <si>
    <t>mas de 3 priopuestas elaboradas y presentadas</t>
  </si>
  <si>
    <t>Implementar mecanismos de pagos por Servicios Ambientales generados por la Reserva</t>
  </si>
  <si>
    <t>Dx de servicios ambientales, establecimiento de mecanismos legales, implementacion de los mecanisnos de PSA</t>
  </si>
  <si>
    <t>Dx  de los mecanismos de PSA</t>
  </si>
  <si>
    <t xml:space="preserve">1 dx de servicios ambientales </t>
  </si>
  <si>
    <t>Elaboracion de informes Financieros Anuales</t>
  </si>
  <si>
    <t>Recopilar informacion de egresos e ingresos anuales, elaborar informe y presentarlo al CEL</t>
  </si>
  <si>
    <t>Asistente Administrativo</t>
  </si>
  <si>
    <t>Informe Financiero Presentado</t>
  </si>
  <si>
    <t>1 informe financiero elebaorado y presentado</t>
  </si>
  <si>
    <t>5. Resultado esperado: Fortalecimiento de la organización Comunitaria para el apoyo en el manejo del area protegida</t>
  </si>
  <si>
    <t>Objetivo 4: Fortalecimiento de la organización Comunitaria para el apoyo en el manejo del area protegida</t>
  </si>
  <si>
    <t>Objetivo General: Promover espacios de concertación y diálogo para la toma de decisión sobre los recursos naturales de la Reserva Protectora de Manantiales Cerro San Gil.</t>
  </si>
  <si>
    <t>Objetivo Estratégico No. 1. Generar condiciones socio-políticas para la toma de decisión con enfoque de género y pertinencia cultural en el manejo de la Reserva protectora de Manantiales Cerro San Gil.</t>
  </si>
  <si>
    <t>1.1.2</t>
  </si>
  <si>
    <t>Coordinar Foros intercomunitarios (reuniones ordinarias, reuniones extraordinarias, gestiones específicas de proceso)</t>
  </si>
  <si>
    <t>Reserva de Manantiales Cerro San Gil</t>
  </si>
  <si>
    <t>Cooridnar con director regional de áreas protegidas de Izabal, envío de convocatorias a lideres y liderasas comunitaria y comité de mujeres</t>
  </si>
  <si>
    <t>Coordinador Regional y Asistente de Participación Social y Genero</t>
  </si>
  <si>
    <t>Libro de Actas, listado de asistencia, fotografias</t>
  </si>
  <si>
    <t>1.1.3</t>
  </si>
  <si>
    <t>Acompañamiento en la conformación de comites de grupos de mujeres y la actualización de la junta directiva del misma.</t>
  </si>
  <si>
    <t>Gestionar ante las instacias responsables</t>
  </si>
  <si>
    <t>Asistente de Participacion Social y Genero</t>
  </si>
  <si>
    <t>libro de actas, certificaciones municpales</t>
  </si>
  <si>
    <t>1.1.4</t>
  </si>
  <si>
    <t>Apoyo a junta directiva de asociaciones en actualización de nombramientos de representantes de directiva.</t>
  </si>
  <si>
    <t>Gestionara ante el profesional del Derecho (protocolos o Actas notariales).</t>
  </si>
  <si>
    <t>Carta de Solicitud del apoyo, copia del acta notarial</t>
  </si>
  <si>
    <t>Gestionar capacitaciones dirigidas a juntas directivas en el manejo de documentación contable entre temas que contribuyan al buen manejo de sus recursos.</t>
  </si>
  <si>
    <t xml:space="preserve">Realizar diagnostico de necesidades </t>
  </si>
  <si>
    <t>Informe de resultados</t>
  </si>
  <si>
    <t>1.1.5</t>
  </si>
  <si>
    <t xml:space="preserve"> Desarrollar reuniones con Preseidente de cocodes de 2° nivel del sector San Pedro la cocona.</t>
  </si>
  <si>
    <t xml:space="preserve">Planificar, coordinar </t>
  </si>
  <si>
    <t>asistente de Participacion Social y Genero y coordinador interino de capitulo CSG</t>
  </si>
  <si>
    <t xml:space="preserve">Informe de coordinaciones </t>
  </si>
  <si>
    <t>Objetivo General: Asegurar servicios de SRH diferenciados y sostenibles para mujeres y hombres adolescentes y jóvenes de la Reserva Protectora de Manantiales Cerro San Gil, en particular reduciendo cifras de embarazo entre adolescentes; apoyar la educación continuada de mujeres adolescentes y jovenes; asegurando su educación y conciencia sobre SRH; y fortaleciendo su liderazgo para el desarrollo sostenible.</t>
  </si>
  <si>
    <t>2.1.</t>
  </si>
  <si>
    <t>Objetivo Estratégico No. 2. Asegurar la operación continuada de 4 Clínicas y 2 botiquines comunitarios de la Mujer, localizadas en comunidades de la Reserva Protectora de Manantiales Cerro San Gil</t>
  </si>
  <si>
    <t>2.1.1</t>
  </si>
  <si>
    <t xml:space="preserve">Asegurar la operación continuada de 14 clínicas SRH y 6 botiquínes localizarlos  en la zona marinero costero (áreas protegidas), y ampliar la atención focalizada a jóvenes y los adolescentes en 60 comunidades </t>
  </si>
  <si>
    <t>Registro anual de servicios - digital - Monitoreo en línea</t>
  </si>
  <si>
    <t>Informe de actividades, fotografias, información en linea elecetronica</t>
  </si>
  <si>
    <t>2.1.2</t>
  </si>
  <si>
    <t>Ampliar la cobertura y fortalecer los servicios SRH para adolescentes y jóvenes en pueblos a través de la región, con el apoyo de un equipo de enfermeras y promotores juveniles patrocinados por el proyecto.</t>
  </si>
  <si>
    <t>Registro anual de servicios - digital - Monitoreo en línea, evidenciando comunidades de cobertura por servicio comunitario</t>
  </si>
  <si>
    <t xml:space="preserve">Asistente de Participacion Social y Genero, </t>
  </si>
  <si>
    <t>2.1.3</t>
  </si>
  <si>
    <t>Monitoreo de funcionamiento de las  Clinicas/botiquínes comunitarios.</t>
  </si>
  <si>
    <t>Realizar visitas y capacitaciones a prestadores de servicio de salud</t>
  </si>
  <si>
    <t xml:space="preserve">Asistente part. Social y género y enfermera auxiliar </t>
  </si>
  <si>
    <t>Bitacoras</t>
  </si>
  <si>
    <t>2.2.</t>
  </si>
  <si>
    <t>Objetivo Estratégico No. 3. Promover y apoyar el desarrollo de liderazgos juveniles, su fortalecimiento y educación continuada para un desarrollo sostenible e integración en redes regionales</t>
  </si>
  <si>
    <t>2.2.1</t>
  </si>
  <si>
    <t>Fortalecimiento de liderazgos juveniles (2) en DDSSRR</t>
  </si>
  <si>
    <t>2 Convenios de voluntariado</t>
  </si>
  <si>
    <t>3 Convenios de voluntariado</t>
  </si>
  <si>
    <t>2.3.</t>
  </si>
  <si>
    <t>Objetivo Estratégico No. 4. Apoyo a la  educación continuada (más allá de escuela primaria) para muchachas rurales residentes dentro de la Reserva Protectora de Manantiales Cerro San Gil</t>
  </si>
  <si>
    <t>2.3.1</t>
  </si>
  <si>
    <t xml:space="preserve">Continuación del apoyo  jovencitas para su educación formal continuada. </t>
  </si>
  <si>
    <t>Convenios de voluntariado - Certif. de aprobación año</t>
  </si>
  <si>
    <t>expedientes de estudios realizados</t>
  </si>
  <si>
    <t>2.3.2</t>
  </si>
  <si>
    <t>Fortalecimiento de los conocimientos sobre DDSSR de las jovencitas que continúan sus estudios formales de básico y diversificado.</t>
  </si>
  <si>
    <t xml:space="preserve">Diplomado </t>
  </si>
  <si>
    <t xml:space="preserve"># de asistentes </t>
  </si>
  <si>
    <t>Objetivo General. Implementar procesos de educación sexual integral sensible y culturalmente pertinente para la juventud indígena, en comunidades rurales de la Reserva Protectora de Manantiales Cerro San Gil</t>
  </si>
  <si>
    <t>3.1.</t>
  </si>
  <si>
    <t>Objetivo Estratégico No. 5. Establecimiento de alianzas con OG y ONG, para la optimización de recursos y el abordaje integral de la población encaminados a educar integralmente sobre la salud sexual y reproductiva.</t>
  </si>
  <si>
    <t>3.1.1</t>
  </si>
  <si>
    <t>Desarrollo de campañas de la información (ferias informativas) en comunidades.</t>
  </si>
  <si>
    <t>Coordinar con equipo de logistica</t>
  </si>
  <si>
    <t>Asistente part. Social y género</t>
  </si>
  <si>
    <t>12 memorias de evento</t>
  </si>
  <si>
    <t>3.1.2</t>
  </si>
  <si>
    <t>Educación Sexual y Reproductiva a la Niñez y Adolescencia</t>
  </si>
  <si>
    <t>Impartir charla a población formal y no formal</t>
  </si>
  <si>
    <t>Listado de participantes y fotografias</t>
  </si>
  <si>
    <t>3.1.3</t>
  </si>
  <si>
    <t>Campaña de sensibilización de dias de la salud de la mujer y VIH/SIDA</t>
  </si>
  <si>
    <t>Participar en marcha en prevención y erradicación de VIH/SIDA</t>
  </si>
  <si>
    <t xml:space="preserve">Asistente part. Social y género </t>
  </si>
  <si>
    <t>3.1.4</t>
  </si>
  <si>
    <t xml:space="preserve">Elaboración de plan de emergencia familiar en los casos donde hay Mujeres con embarazo de riesgo.  </t>
  </si>
  <si>
    <t>Realizar coordinación con equipo tecnico</t>
  </si>
  <si>
    <t>Personal tecnica</t>
  </si>
  <si>
    <t>ficha refrencia</t>
  </si>
  <si>
    <t>mailto:comunitari@s%20capacitados%20por%20sus%20lideres%20comunitarios.</t>
  </si>
  <si>
    <t>3. Programa: Coadministracion y Manejo Territorial Ambiental</t>
  </si>
  <si>
    <t>4. Sub programa:Incidencia Politica</t>
  </si>
  <si>
    <t>5. Resultado esperado:Fortalecer los mecanismos de coadministracion y sostenibilidad financiera del area protegida</t>
  </si>
  <si>
    <t>Objetivo 5:Fortalecer los mecanismos de coadministracion y sostenibilidad financiera del area protegida</t>
  </si>
  <si>
    <t>Reuniones con actores claves, representantes del CI, CEL, Asociacones comunitarias y autoridades.  Talleres para la elaboracion del Plan , incidencia politica para la aprobacion ante Conap.</t>
  </si>
  <si>
    <t>Dirctor de Area</t>
  </si>
  <si>
    <t>Plan Elaborado, y presentado a CONAP</t>
  </si>
  <si>
    <t>Plan Maestro Elaborado y presentado a CONAP</t>
  </si>
  <si>
    <t>Gestionar la contratación de personal guardarecursos ante el CONAP y Municipalidades</t>
  </si>
  <si>
    <t>Realizar las gestiones para la contratación de personal guarrdarecursos para el área protegida</t>
  </si>
  <si>
    <t>Solicitudes de contratación ante CONAP, Municipalidades</t>
  </si>
  <si>
    <t>Fortalecimiento a la presencia en el area protegida</t>
  </si>
  <si>
    <t>Gestión ante la municipalidad para la creación de un parque municipal en el nacimiento del Río Las Escobas</t>
  </si>
  <si>
    <t xml:space="preserve">Gestionar la creación de un parque municipal para la protección del nacimiento del río Las Escobas </t>
  </si>
  <si>
    <t>Reuniones de coordinación con municipalidad y CEL</t>
  </si>
  <si>
    <t>Asegurar la conservación de la fuente de agua de Puerto Barrios y Santo Tomas de Castilla</t>
  </si>
  <si>
    <t xml:space="preserve">Incidir en la EMPORNAC, de parte del Consejo Ejecutivo Local y el MARN, para que ésta fortalezca su Unidad Ambiental, con el fin de reducir la descarga de desechos industriales y la contaminación producida por la operación del Puerto. </t>
  </si>
  <si>
    <t>Reuniones Empornac, Presentacion de propuestas, Seguimiento a aprobacion de propuestas</t>
  </si>
  <si>
    <t>Director de Area Protegida</t>
  </si>
  <si>
    <t>Propuesta Presentada</t>
  </si>
  <si>
    <t>Una unidad de Gestion Ambiental Fortalecida</t>
  </si>
  <si>
    <t>Resolución de conflictividad agraria del Area Protegida</t>
  </si>
  <si>
    <t>Puerto Barrios, Livingston y Morales</t>
  </si>
  <si>
    <t>Reuniones mensuales en la MICAI</t>
  </si>
  <si>
    <t xml:space="preserve">Director del Area Protegida y Sub director de Conservación </t>
  </si>
  <si>
    <t>Ayudas de memoria y listados de participantes</t>
  </si>
  <si>
    <t>Disminunir la conflictividad agraria dentro del Area Protegida</t>
  </si>
  <si>
    <t>Gestión para la regularización de la tierra en comunidades historicas</t>
  </si>
  <si>
    <t>Livingston y Morales</t>
  </si>
  <si>
    <t>Reuniones con SAA, FONTIERRAS y CONAP para dar seguimiento a legalización de tierras</t>
  </si>
  <si>
    <t>Cumplir con los compromisos de regularización con comunidades historitas y delimitar el crecimiento de comunidades</t>
  </si>
  <si>
    <r>
      <t xml:space="preserve">4. Sub programa: </t>
    </r>
    <r>
      <rPr>
        <b/>
        <sz val="10"/>
        <color rgb="FF000000"/>
        <rFont val="Arial"/>
        <family val="2"/>
      </rPr>
      <t>Secretaria Ejecutiva y Consejo Ejecutivo Local</t>
    </r>
  </si>
  <si>
    <t>5. Resultado esperado:Fortalecer los organos de coadministracion del area protegida</t>
  </si>
  <si>
    <t xml:space="preserve">Desarrollar un mecanismo formal de acreditación de los miembros del Consejo por parte de las instituciones miembros. </t>
  </si>
  <si>
    <t>Realizar Visitas con nuevas autoridades, presentar informacion del CEL y el AP, solicitar la representacion institucional, induccion a representantes nombrados</t>
  </si>
  <si>
    <t>Notas de acreditacion de las instituciones miembros del CEL</t>
  </si>
  <si>
    <t>11 Notas de Acreditacion de instituciones</t>
  </si>
  <si>
    <t>Desarrollar reuniones del cel</t>
  </si>
  <si>
    <t>Elaborar cronograma anual de reuniones, elaborar convocatorias, elaborar agendas de reuniones, levantar actas, seguimiento a acuerdos y compromisos</t>
  </si>
  <si>
    <t>Convocatorias, Agendas, Listados de participantes, Fotografias y Actas de cada reunion</t>
  </si>
  <si>
    <t>4 Reuniones</t>
  </si>
  <si>
    <t>Insidencia del Consejo Ejecutivo Local en la gestión de mas personal de guardarecursos para la protección y conservación del Área Protegida</t>
  </si>
  <si>
    <t xml:space="preserve">Elaboración de cartas de Solicitud, seguimiento ante las instituciones.  </t>
  </si>
  <si>
    <t>Secretario Ejecutivo Local</t>
  </si>
  <si>
    <t>Solicitudes gestionadas o en proceso</t>
  </si>
  <si>
    <t>Asignación de mas personal guardare cursos</t>
  </si>
  <si>
    <r>
      <t>3. Programa:</t>
    </r>
    <r>
      <rPr>
        <b/>
        <sz val="10"/>
        <rFont val="Arial"/>
        <family val="2"/>
      </rPr>
      <t xml:space="preserve"> Coadministracion y Manejo Territorial Ambiental</t>
    </r>
  </si>
  <si>
    <r>
      <t>4. Sub programa:</t>
    </r>
    <r>
      <rPr>
        <b/>
        <sz val="10"/>
        <color rgb="FF000000"/>
        <rFont val="Arial"/>
        <family val="2"/>
      </rPr>
      <t>Planificacion Territorial</t>
    </r>
  </si>
  <si>
    <t>5. Resultado esperado: Fortalecer la coadministracion del area protegida a traves de acciones de ordenamiento territorial y ambiental</t>
  </si>
  <si>
    <t>Acuerdos de Conservación con comunidades estrategicas</t>
  </si>
  <si>
    <t xml:space="preserve">Establecimiento de acuerdo de Conserevación con comunidades </t>
  </si>
  <si>
    <t>Director Regional</t>
  </si>
  <si>
    <t>Acuerdo de conservación Firmado y actas de reuniónes</t>
  </si>
  <si>
    <t>Convenio de Cooperación y Actas</t>
  </si>
  <si>
    <t>Establecimientos de Reservas Institucionales para la protección y para manejo de recursos</t>
  </si>
  <si>
    <t xml:space="preserve">Escritura de Compra </t>
  </si>
  <si>
    <t>Compra de Reserva Punta de Palma</t>
  </si>
  <si>
    <t>Reserva Protectora de Manantiales Cerro San Gil</t>
  </si>
  <si>
    <t>RUBROS</t>
  </si>
  <si>
    <t>UNIDADES</t>
  </si>
  <si>
    <t>COSTO/ UNIDAD/Q.</t>
  </si>
  <si>
    <t>FINANCIANTE</t>
  </si>
  <si>
    <t>COD</t>
  </si>
  <si>
    <t>CONAP</t>
  </si>
  <si>
    <t>No. UNIDAD</t>
  </si>
  <si>
    <t>COSTO (Q)</t>
  </si>
  <si>
    <t>Programa de  Proteccion, Conservacion y Manejo de Recursos Naturales</t>
  </si>
  <si>
    <t>Objetivo 1:Fortalecer los mecanismos de coadministracion y sostenibilidad financiera del area protegida</t>
  </si>
  <si>
    <t>Resultado 1.1 Mejorar el acceso de las comunidades al aprovechamiento comercial y de los incentivos  de los recursos forestales maderables (carbón, leña, madera), asi como el uso racional y sostenido de la fauna.</t>
  </si>
  <si>
    <t>SUBTOTAL=</t>
  </si>
  <si>
    <t>Director General</t>
  </si>
  <si>
    <t>días-per</t>
  </si>
  <si>
    <t>Director de AP CSG</t>
  </si>
  <si>
    <t>Coordinador de Control y Vigilancia</t>
  </si>
  <si>
    <t>Promotores distritales (5)</t>
  </si>
  <si>
    <t>Viáticos</t>
  </si>
  <si>
    <t>Asistente Administrativa</t>
  </si>
  <si>
    <t>Guardarecursos</t>
  </si>
  <si>
    <t xml:space="preserve">Material de oficina </t>
  </si>
  <si>
    <t>Papel y utilies</t>
  </si>
  <si>
    <t>Talleres</t>
  </si>
  <si>
    <t>taller</t>
  </si>
  <si>
    <t>Transporte</t>
  </si>
  <si>
    <t>km/vehic</t>
  </si>
  <si>
    <t xml:space="preserve">Impresión </t>
  </si>
  <si>
    <t>Fotocopias</t>
  </si>
  <si>
    <t>Mapas y datos SIG</t>
  </si>
  <si>
    <t>Mapas</t>
  </si>
  <si>
    <t>Promover el acceso a incentivos económicos para la conservación y el manejo forestal (PROBOSQUE Y PINPEP) (129 hectáreas de reforestación con sistemas forestales y agroforestales y 500 hectáreas de protección)</t>
  </si>
  <si>
    <t>Jefes distritales (4)</t>
  </si>
  <si>
    <t>Material de oficina</t>
  </si>
  <si>
    <t>Mat. De oficina</t>
  </si>
  <si>
    <t>contrato</t>
  </si>
  <si>
    <t>Establecimiento  de Sistemas Agroforestales con sistemas (hule, forestal, cardamomo, pimienta negra, Cacao, xate, canela, Huertos).</t>
  </si>
  <si>
    <t>Sub Director de Plantaciones</t>
  </si>
  <si>
    <t>Gerente de Producción</t>
  </si>
  <si>
    <t>Director de Proyectos LV</t>
  </si>
  <si>
    <t>dias-per</t>
  </si>
  <si>
    <t>Jefes distritales o Biocentros</t>
  </si>
  <si>
    <t>has</t>
  </si>
  <si>
    <t>EXP</t>
  </si>
  <si>
    <t>Resultado 4.- Implementar estrategia de Control y de aprovechamiento de recursos naturales</t>
  </si>
  <si>
    <t>Coordinador Control y vigilancia</t>
  </si>
  <si>
    <t>Material de oficina y mapas</t>
  </si>
  <si>
    <t>mapas</t>
  </si>
  <si>
    <t>Talleres y reuniones</t>
  </si>
  <si>
    <t>Transporte y patrullajes</t>
  </si>
  <si>
    <t>Resultado 5 Desarrollar el Plan de Investigaciones Biologicas 2020 de la Reserva
.</t>
  </si>
  <si>
    <t>Materiales para realizar bandeos y act. De campo</t>
  </si>
  <si>
    <t>Programa de  Administracion</t>
  </si>
  <si>
    <t>Objetivo 1 Alcanzar la sostenibilidad financiera del área protegida</t>
  </si>
  <si>
    <t xml:space="preserve"> Alcanzar la sostenibilidad financiera del área protegida</t>
  </si>
  <si>
    <t>Contador</t>
  </si>
  <si>
    <t>Secretaria</t>
  </si>
  <si>
    <t>Programa de Desarrollo Comunitario</t>
  </si>
  <si>
    <t xml:space="preserve">Asistente de Participación y genero </t>
  </si>
  <si>
    <t xml:space="preserve">Talleres y reuniones </t>
  </si>
  <si>
    <t xml:space="preserve">Huertos comunitarios </t>
  </si>
  <si>
    <t>Huertos</t>
  </si>
  <si>
    <t>Asistente Participación Social y genero</t>
  </si>
  <si>
    <t>Asistente Participación Social y Genero</t>
  </si>
  <si>
    <t>Becas para básico y diversificado</t>
  </si>
  <si>
    <t>Contrato de con becarias</t>
  </si>
  <si>
    <t>Programa de Coadministracion y Manejo Territorial Ambiental</t>
  </si>
  <si>
    <t>Fortalecimiento de mecanismos de coadministracion y sostenibilidad financiero de la reserva</t>
  </si>
  <si>
    <t xml:space="preserve">Consultor </t>
  </si>
  <si>
    <t xml:space="preserve">Asistente Regional de CELs </t>
  </si>
  <si>
    <t xml:space="preserve">Fortalecer los organos de Coadministración del Area Protegida </t>
  </si>
  <si>
    <t>Reuniones y talleres</t>
  </si>
  <si>
    <t>Fortalecer la coadministración del área protegida a traves de acciones de ordenamiento territorial y ambiental</t>
  </si>
  <si>
    <t xml:space="preserve">Asistente de Participación Social </t>
  </si>
  <si>
    <t>Escritura Pública compra de Reserva</t>
  </si>
  <si>
    <t xml:space="preserve">Acuerdo de Conservación </t>
  </si>
  <si>
    <t xml:space="preserve">Convenio </t>
  </si>
  <si>
    <t>Programa de Uso Publico</t>
  </si>
  <si>
    <t>Objetivo 2:Contar con una adecuada planificacion para desarrollar actividades de uso publico dentro de la reserva</t>
  </si>
  <si>
    <t>Educadora Ambiental</t>
  </si>
  <si>
    <t>Administradora de Sitios</t>
  </si>
  <si>
    <t xml:space="preserve">Campañas de promoción y divulgación </t>
  </si>
  <si>
    <t xml:space="preserve">Contrato </t>
  </si>
  <si>
    <t>Desarrollar y ejecutar  un Plan de Uso Público para el manejo de los sitios del área protegida.</t>
  </si>
  <si>
    <t xml:space="preserve">Administradora de sitios ecoturisticos </t>
  </si>
  <si>
    <t xml:space="preserve">Campañas de promoción y mercadeo </t>
  </si>
  <si>
    <t>Contrato</t>
  </si>
  <si>
    <t xml:space="preserve">Mantenimiento de sitios ecoturisticos </t>
  </si>
  <si>
    <t>Infraestructura</t>
  </si>
  <si>
    <t>SUB TOTAL DE GASTOS OPERATIVOS</t>
  </si>
  <si>
    <t>Costos de apoyo general</t>
  </si>
  <si>
    <t>SUBTOT. RES.=</t>
  </si>
  <si>
    <t>Vehículo Toyota 4x4 Pickup</t>
  </si>
  <si>
    <t>unidad</t>
  </si>
  <si>
    <t>Computadora</t>
  </si>
  <si>
    <t>Motor para Lancha</t>
  </si>
  <si>
    <t>Teléfono celular con servicio</t>
  </si>
  <si>
    <t>Fotocopiadora</t>
  </si>
  <si>
    <t>Motocicleta</t>
  </si>
  <si>
    <t>SUBTOTAL</t>
  </si>
  <si>
    <t>Gastos administrativos generales</t>
  </si>
  <si>
    <t>GRAN TOTAL</t>
  </si>
  <si>
    <t xml:space="preserve">Establecimiento de 30 has en plantaciones en la modalidad de Saf, sistemas silvopastorilesy/o plantaciones puras </t>
  </si>
  <si>
    <t xml:space="preserve">Cerro San Gil </t>
  </si>
  <si>
    <t>Establecer simbra de especies forestales nativas en 30 has</t>
  </si>
  <si>
    <t>Ing. Eddy Ottoniel Palencia Padilla</t>
  </si>
  <si>
    <t>*- Reporteria
- Mapas Avances
- Fotografias</t>
  </si>
  <si>
    <t>Ingreso de Expediente De Reforestación de 50 ha</t>
  </si>
  <si>
    <t>10 Recorridos de control y vigilancia Acuaticos con el acompañamiento de fuerzas de seguridad</t>
  </si>
  <si>
    <t>Promocionar y mercadear las cualidades de los destinos atraves de la proteccion a la naturaleza dentro de los destinos  de uso público de la Reserva.</t>
  </si>
  <si>
    <t xml:space="preserve">Actualización, por parte de CONAP e implementacion del Plan Maestro del Area Protegida. </t>
  </si>
  <si>
    <r>
      <t>3. Programa:</t>
    </r>
    <r>
      <rPr>
        <b/>
        <sz val="11"/>
        <rFont val="Arial"/>
        <family val="2"/>
      </rPr>
      <t xml:space="preserve"> Desarrollo Comunitario</t>
    </r>
  </si>
  <si>
    <r>
      <t xml:space="preserve">4. Sub programa: </t>
    </r>
    <r>
      <rPr>
        <u/>
        <sz val="11"/>
        <rFont val="Arial"/>
        <family val="2"/>
      </rPr>
      <t xml:space="preserve">Desarrollo Social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</si>
</sst>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</numFmts>
  <fonts count="33" x14ac:knownFonts="1">
    <font>
      <sz val="10"/>
      <color rgb="FF000000"/>
      <name val="Arial"/>
    </font>
    <font>
      <b/>
      <sz val="12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u/>
      <sz val="10"/>
      <name val="Arial"/>
      <family val="2"/>
    </font>
    <font>
      <b/>
      <i/>
      <sz val="14"/>
      <name val="Arial"/>
      <family val="2"/>
    </font>
    <font>
      <sz val="1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rgb="FF000000"/>
      <name val="Arial"/>
    </font>
    <font>
      <b/>
      <sz val="11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607">
    <xf numFmtId="0" fontId="0" fillId="0" borderId="0" xfId="0"/>
    <xf numFmtId="0" fontId="8" fillId="0" borderId="0" xfId="0" applyFont="1"/>
    <xf numFmtId="49" fontId="5" fillId="0" borderId="26" xfId="0" applyNumberFormat="1" applyFont="1" applyBorder="1" applyAlignment="1">
      <alignment vertical="top" wrapText="1"/>
    </xf>
    <xf numFmtId="49" fontId="5" fillId="0" borderId="22" xfId="0" applyNumberFormat="1" applyFont="1" applyBorder="1" applyAlignment="1">
      <alignment vertical="top" wrapText="1"/>
    </xf>
    <xf numFmtId="49" fontId="5" fillId="0" borderId="27" xfId="0" applyNumberFormat="1" applyFont="1" applyBorder="1" applyAlignment="1">
      <alignment vertical="top" wrapText="1"/>
    </xf>
    <xf numFmtId="0" fontId="5" fillId="0" borderId="14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0" fontId="10" fillId="0" borderId="32" xfId="0" applyFont="1" applyBorder="1" applyAlignment="1">
      <alignment horizontal="left" vertical="top" wrapText="1"/>
    </xf>
    <xf numFmtId="3" fontId="10" fillId="0" borderId="32" xfId="0" applyNumberFormat="1" applyFont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2" fontId="7" fillId="0" borderId="32" xfId="0" applyNumberFormat="1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 wrapText="1"/>
    </xf>
    <xf numFmtId="49" fontId="7" fillId="0" borderId="32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vertical="top" wrapText="1"/>
    </xf>
    <xf numFmtId="0" fontId="7" fillId="0" borderId="33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49" fontId="13" fillId="0" borderId="26" xfId="0" applyNumberFormat="1" applyFont="1" applyBorder="1" applyAlignment="1">
      <alignment vertical="top" wrapText="1"/>
    </xf>
    <xf numFmtId="49" fontId="13" fillId="0" borderId="22" xfId="0" applyNumberFormat="1" applyFont="1" applyBorder="1" applyAlignment="1">
      <alignment vertical="top" wrapText="1"/>
    </xf>
    <xf numFmtId="49" fontId="13" fillId="0" borderId="27" xfId="0" applyNumberFormat="1" applyFont="1" applyBorder="1" applyAlignment="1">
      <alignment vertical="top" wrapText="1"/>
    </xf>
    <xf numFmtId="0" fontId="13" fillId="0" borderId="26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49" fontId="11" fillId="0" borderId="3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49" fontId="10" fillId="0" borderId="32" xfId="0" applyNumberFormat="1" applyFont="1" applyBorder="1" applyAlignment="1">
      <alignment horizontal="left" vertical="top" wrapText="1"/>
    </xf>
    <xf numFmtId="2" fontId="7" fillId="0" borderId="0" xfId="0" applyNumberFormat="1" applyFont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top" wrapText="1"/>
    </xf>
    <xf numFmtId="0" fontId="12" fillId="0" borderId="40" xfId="0" applyFont="1" applyBorder="1" applyAlignment="1">
      <alignment vertical="top" wrapText="1"/>
    </xf>
    <xf numFmtId="0" fontId="7" fillId="0" borderId="4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3" fontId="10" fillId="0" borderId="40" xfId="0" applyNumberFormat="1" applyFont="1" applyBorder="1" applyAlignment="1">
      <alignment horizontal="left" vertical="top" wrapText="1"/>
    </xf>
    <xf numFmtId="0" fontId="7" fillId="0" borderId="48" xfId="0" applyFont="1" applyBorder="1" applyAlignment="1">
      <alignment horizontal="center" vertical="top" wrapText="1"/>
    </xf>
    <xf numFmtId="0" fontId="12" fillId="0" borderId="48" xfId="0" applyFont="1" applyBorder="1" applyAlignment="1">
      <alignment vertical="top" wrapText="1"/>
    </xf>
    <xf numFmtId="0" fontId="7" fillId="0" borderId="48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3" fontId="10" fillId="0" borderId="48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center" wrapText="1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62" xfId="0" applyBorder="1"/>
    <xf numFmtId="0" fontId="0" fillId="0" borderId="48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8" xfId="0" applyBorder="1"/>
    <xf numFmtId="3" fontId="0" fillId="0" borderId="48" xfId="0" applyNumberFormat="1" applyBorder="1"/>
    <xf numFmtId="0" fontId="0" fillId="0" borderId="55" xfId="0" applyBorder="1" applyAlignment="1">
      <alignment horizontal="center"/>
    </xf>
    <xf numFmtId="0" fontId="0" fillId="2" borderId="48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3" xfId="0" applyBorder="1"/>
    <xf numFmtId="0" fontId="0" fillId="0" borderId="50" xfId="0" applyBorder="1"/>
    <xf numFmtId="0" fontId="0" fillId="0" borderId="48" xfId="0" applyBorder="1" applyAlignment="1">
      <alignment wrapText="1"/>
    </xf>
    <xf numFmtId="0" fontId="0" fillId="0" borderId="48" xfId="0" applyBorder="1" applyAlignment="1">
      <alignment horizontal="left" wrapText="1"/>
    </xf>
    <xf numFmtId="0" fontId="0" fillId="0" borderId="61" xfId="0" applyBorder="1"/>
    <xf numFmtId="0" fontId="0" fillId="0" borderId="68" xfId="0" applyBorder="1"/>
    <xf numFmtId="0" fontId="0" fillId="0" borderId="69" xfId="0" applyBorder="1"/>
    <xf numFmtId="0" fontId="0" fillId="0" borderId="48" xfId="0" quotePrefix="1" applyBorder="1"/>
    <xf numFmtId="0" fontId="0" fillId="0" borderId="68" xfId="0" applyBorder="1" applyAlignment="1">
      <alignment wrapText="1"/>
    </xf>
    <xf numFmtId="0" fontId="0" fillId="0" borderId="79" xfId="0" applyBorder="1"/>
    <xf numFmtId="3" fontId="0" fillId="0" borderId="62" xfId="0" applyNumberFormat="1" applyBorder="1"/>
    <xf numFmtId="0" fontId="0" fillId="0" borderId="81" xfId="0" applyBorder="1"/>
    <xf numFmtId="0" fontId="0" fillId="0" borderId="62" xfId="0" applyBorder="1" applyAlignment="1">
      <alignment horizontal="center"/>
    </xf>
    <xf numFmtId="0" fontId="0" fillId="0" borderId="84" xfId="0" applyBorder="1"/>
    <xf numFmtId="9" fontId="0" fillId="0" borderId="48" xfId="0" applyNumberFormat="1" applyBorder="1"/>
    <xf numFmtId="3" fontId="0" fillId="0" borderId="0" xfId="0" applyNumberFormat="1"/>
    <xf numFmtId="0" fontId="19" fillId="3" borderId="48" xfId="0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horizontal="justify" vertical="center" wrapText="1"/>
    </xf>
    <xf numFmtId="0" fontId="0" fillId="0" borderId="48" xfId="0" applyBorder="1" applyAlignment="1">
      <alignment horizontal="center" wrapText="1"/>
    </xf>
    <xf numFmtId="0" fontId="21" fillId="0" borderId="0" xfId="0" applyFont="1"/>
    <xf numFmtId="0" fontId="10" fillId="0" borderId="35" xfId="0" applyFont="1" applyBorder="1" applyAlignment="1">
      <alignment horizontal="left" vertical="top" wrapText="1"/>
    </xf>
    <xf numFmtId="3" fontId="10" fillId="0" borderId="35" xfId="0" applyNumberFormat="1" applyFont="1" applyBorder="1" applyAlignment="1">
      <alignment horizontal="left" vertical="top" wrapText="1"/>
    </xf>
    <xf numFmtId="0" fontId="2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7" fillId="0" borderId="35" xfId="0" applyNumberFormat="1" applyFont="1" applyBorder="1" applyAlignment="1">
      <alignment horizontal="left" vertical="top" wrapText="1"/>
    </xf>
    <xf numFmtId="0" fontId="2" fillId="0" borderId="32" xfId="0" applyFont="1" applyBorder="1"/>
    <xf numFmtId="49" fontId="10" fillId="0" borderId="35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39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left" vertical="top" wrapText="1"/>
    </xf>
    <xf numFmtId="9" fontId="2" fillId="0" borderId="32" xfId="0" applyNumberFormat="1" applyFont="1" applyBorder="1"/>
    <xf numFmtId="0" fontId="2" fillId="0" borderId="32" xfId="0" applyFont="1" applyBorder="1" applyAlignment="1">
      <alignment horizontal="center" wrapText="1"/>
    </xf>
    <xf numFmtId="0" fontId="5" fillId="0" borderId="40" xfId="0" applyFont="1" applyBorder="1" applyAlignment="1">
      <alignment horizontal="center" vertical="top"/>
    </xf>
    <xf numFmtId="0" fontId="2" fillId="0" borderId="32" xfId="0" applyFont="1" applyBorder="1" applyAlignment="1">
      <alignment vertical="top" wrapText="1"/>
    </xf>
    <xf numFmtId="0" fontId="2" fillId="0" borderId="40" xfId="0" applyFont="1" applyBorder="1" applyAlignment="1">
      <alignment wrapText="1"/>
    </xf>
    <xf numFmtId="0" fontId="2" fillId="0" borderId="40" xfId="0" applyFont="1" applyBorder="1"/>
    <xf numFmtId="164" fontId="2" fillId="0" borderId="32" xfId="0" applyNumberFormat="1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5" fillId="0" borderId="40" xfId="0" applyNumberFormat="1" applyFont="1" applyBorder="1" applyAlignment="1">
      <alignment vertical="top" wrapText="1"/>
    </xf>
    <xf numFmtId="49" fontId="5" fillId="0" borderId="32" xfId="0" applyNumberFormat="1" applyFont="1" applyBorder="1" applyAlignment="1">
      <alignment vertical="top" wrapText="1"/>
    </xf>
    <xf numFmtId="0" fontId="5" fillId="0" borderId="32" xfId="0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vertical="top" wrapText="1"/>
    </xf>
    <xf numFmtId="49" fontId="5" fillId="0" borderId="21" xfId="0" applyNumberFormat="1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2" fontId="5" fillId="0" borderId="32" xfId="0" applyNumberFormat="1" applyFont="1" applyBorder="1" applyAlignment="1">
      <alignment horizontal="center" vertical="top"/>
    </xf>
    <xf numFmtId="165" fontId="5" fillId="0" borderId="32" xfId="0" applyNumberFormat="1" applyFont="1" applyBorder="1" applyAlignment="1">
      <alignment horizontal="center" vertical="top"/>
    </xf>
    <xf numFmtId="3" fontId="2" fillId="0" borderId="32" xfId="0" applyNumberFormat="1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0" xfId="0" applyFont="1"/>
    <xf numFmtId="3" fontId="13" fillId="0" borderId="62" xfId="0" applyNumberFormat="1" applyFont="1" applyBorder="1"/>
    <xf numFmtId="0" fontId="2" fillId="0" borderId="48" xfId="0" applyFont="1" applyBorder="1"/>
    <xf numFmtId="0" fontId="2" fillId="0" borderId="62" xfId="0" applyFont="1" applyBorder="1"/>
    <xf numFmtId="0" fontId="2" fillId="0" borderId="55" xfId="0" applyFont="1" applyBorder="1" applyAlignment="1">
      <alignment horizontal="center"/>
    </xf>
    <xf numFmtId="3" fontId="13" fillId="0" borderId="48" xfId="0" applyNumberFormat="1" applyFont="1" applyBorder="1"/>
    <xf numFmtId="0" fontId="7" fillId="2" borderId="48" xfId="0" applyFont="1" applyFill="1" applyBorder="1" applyAlignment="1">
      <alignment horizontal="left" vertical="top" wrapText="1"/>
    </xf>
    <xf numFmtId="0" fontId="2" fillId="0" borderId="55" xfId="0" applyFont="1" applyBorder="1" applyAlignment="1">
      <alignment horizontal="center" wrapText="1"/>
    </xf>
    <xf numFmtId="0" fontId="13" fillId="0" borderId="70" xfId="0" applyFont="1" applyBorder="1" applyAlignment="1">
      <alignment vertical="top"/>
    </xf>
    <xf numFmtId="0" fontId="13" fillId="0" borderId="66" xfId="0" applyFont="1" applyBorder="1" applyAlignment="1">
      <alignment vertical="top"/>
    </xf>
    <xf numFmtId="0" fontId="13" fillId="0" borderId="80" xfId="0" applyFont="1" applyBorder="1"/>
    <xf numFmtId="3" fontId="13" fillId="0" borderId="81" xfId="0" applyNumberFormat="1" applyFont="1" applyBorder="1"/>
    <xf numFmtId="3" fontId="13" fillId="0" borderId="82" xfId="0" applyNumberFormat="1" applyFont="1" applyBorder="1"/>
    <xf numFmtId="3" fontId="13" fillId="0" borderId="80" xfId="0" applyNumberFormat="1" applyFont="1" applyBorder="1"/>
    <xf numFmtId="3" fontId="13" fillId="0" borderId="57" xfId="0" applyNumberFormat="1" applyFont="1" applyBorder="1"/>
    <xf numFmtId="3" fontId="13" fillId="0" borderId="61" xfId="0" applyNumberFormat="1" applyFont="1" applyBorder="1"/>
    <xf numFmtId="0" fontId="13" fillId="0" borderId="48" xfId="0" applyFont="1" applyBorder="1"/>
    <xf numFmtId="0" fontId="13" fillId="0" borderId="48" xfId="0" applyFont="1" applyBorder="1" applyAlignment="1">
      <alignment horizontal="right"/>
    </xf>
    <xf numFmtId="0" fontId="2" fillId="0" borderId="48" xfId="0" applyFont="1" applyBorder="1" applyAlignment="1">
      <alignment wrapText="1"/>
    </xf>
    <xf numFmtId="0" fontId="22" fillId="0" borderId="0" xfId="0" applyFont="1"/>
    <xf numFmtId="49" fontId="11" fillId="0" borderId="40" xfId="0" applyNumberFormat="1" applyFont="1" applyBorder="1" applyAlignment="1">
      <alignment horizontal="center" vertical="center" wrapText="1"/>
    </xf>
    <xf numFmtId="0" fontId="2" fillId="0" borderId="33" xfId="0" applyFont="1" applyBorder="1"/>
    <xf numFmtId="49" fontId="4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33" xfId="0" applyFont="1" applyBorder="1" applyAlignment="1">
      <alignment wrapText="1"/>
    </xf>
    <xf numFmtId="0" fontId="13" fillId="0" borderId="48" xfId="0" applyFont="1" applyBorder="1" applyAlignment="1">
      <alignment horizontal="center" vertical="top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5" fillId="2" borderId="48" xfId="0" applyNumberFormat="1" applyFont="1" applyFill="1" applyBorder="1" applyAlignment="1">
      <alignment vertical="top" wrapText="1"/>
    </xf>
    <xf numFmtId="0" fontId="7" fillId="2" borderId="48" xfId="0" applyFont="1" applyFill="1" applyBorder="1" applyAlignment="1">
      <alignment horizontal="center" vertical="top" wrapText="1"/>
    </xf>
    <xf numFmtId="0" fontId="16" fillId="2" borderId="48" xfId="0" applyFont="1" applyFill="1" applyBorder="1" applyAlignment="1">
      <alignment vertical="top" wrapText="1"/>
    </xf>
    <xf numFmtId="49" fontId="7" fillId="2" borderId="48" xfId="0" applyNumberFormat="1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wrapText="1"/>
    </xf>
    <xf numFmtId="0" fontId="2" fillId="2" borderId="48" xfId="0" applyFont="1" applyFill="1" applyBorder="1"/>
    <xf numFmtId="0" fontId="12" fillId="2" borderId="48" xfId="0" applyFont="1" applyFill="1" applyBorder="1" applyAlignment="1">
      <alignment vertical="top" wrapText="1"/>
    </xf>
    <xf numFmtId="0" fontId="8" fillId="2" borderId="48" xfId="0" applyFont="1" applyFill="1" applyBorder="1" applyAlignment="1">
      <alignment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top" wrapText="1"/>
    </xf>
    <xf numFmtId="0" fontId="13" fillId="2" borderId="32" xfId="0" applyFont="1" applyFill="1" applyBorder="1" applyAlignment="1">
      <alignment wrapText="1"/>
    </xf>
    <xf numFmtId="0" fontId="7" fillId="2" borderId="32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top" wrapText="1"/>
    </xf>
    <xf numFmtId="0" fontId="2" fillId="2" borderId="32" xfId="0" applyFont="1" applyFill="1" applyBorder="1"/>
    <xf numFmtId="0" fontId="2" fillId="2" borderId="32" xfId="0" applyFont="1" applyFill="1" applyBorder="1" applyAlignment="1">
      <alignment wrapText="1"/>
    </xf>
    <xf numFmtId="0" fontId="8" fillId="2" borderId="32" xfId="0" applyFont="1" applyFill="1" applyBorder="1" applyAlignment="1">
      <alignment wrapText="1"/>
    </xf>
    <xf numFmtId="49" fontId="7" fillId="2" borderId="32" xfId="0" applyNumberFormat="1" applyFont="1" applyFill="1" applyBorder="1" applyAlignment="1">
      <alignment horizontal="center" vertical="top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top" wrapText="1"/>
    </xf>
    <xf numFmtId="49" fontId="10" fillId="2" borderId="48" xfId="0" applyNumberFormat="1" applyFont="1" applyFill="1" applyBorder="1" applyAlignment="1">
      <alignment vertical="top" wrapText="1"/>
    </xf>
    <xf numFmtId="0" fontId="10" fillId="2" borderId="48" xfId="0" applyFont="1" applyFill="1" applyBorder="1" applyAlignment="1">
      <alignment horizontal="center" vertical="top" wrapText="1"/>
    </xf>
    <xf numFmtId="0" fontId="8" fillId="2" borderId="48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11" fillId="2" borderId="32" xfId="0" applyNumberFormat="1" applyFont="1" applyFill="1" applyBorder="1" applyAlignment="1">
      <alignment vertical="top" wrapText="1"/>
    </xf>
    <xf numFmtId="49" fontId="11" fillId="2" borderId="22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left" vertical="top" wrapText="1"/>
    </xf>
    <xf numFmtId="49" fontId="11" fillId="2" borderId="38" xfId="0" applyNumberFormat="1" applyFont="1" applyFill="1" applyBorder="1" applyAlignment="1">
      <alignment horizontal="center" vertical="top" wrapText="1"/>
    </xf>
    <xf numFmtId="49" fontId="11" fillId="2" borderId="32" xfId="0" applyNumberFormat="1" applyFont="1" applyFill="1" applyBorder="1" applyAlignment="1">
      <alignment horizontal="center" vertical="top" wrapText="1"/>
    </xf>
    <xf numFmtId="49" fontId="11" fillId="2" borderId="32" xfId="0" applyNumberFormat="1" applyFont="1" applyFill="1" applyBorder="1" applyAlignment="1">
      <alignment horizontal="left" vertical="top" wrapText="1"/>
    </xf>
    <xf numFmtId="49" fontId="3" fillId="2" borderId="32" xfId="0" applyNumberFormat="1" applyFont="1" applyFill="1" applyBorder="1" applyAlignment="1">
      <alignment horizontal="center" vertical="top" wrapText="1"/>
    </xf>
    <xf numFmtId="0" fontId="11" fillId="2" borderId="32" xfId="0" applyFont="1" applyFill="1" applyBorder="1" applyAlignment="1">
      <alignment horizontal="center" vertical="top"/>
    </xf>
    <xf numFmtId="0" fontId="8" fillId="2" borderId="33" xfId="0" applyFont="1" applyFill="1" applyBorder="1" applyAlignment="1">
      <alignment wrapText="1"/>
    </xf>
    <xf numFmtId="0" fontId="2" fillId="2" borderId="33" xfId="0" applyFont="1" applyFill="1" applyBorder="1"/>
    <xf numFmtId="0" fontId="2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32" xfId="0" applyFont="1" applyFill="1" applyBorder="1"/>
    <xf numFmtId="0" fontId="8" fillId="2" borderId="40" xfId="0" applyFont="1" applyFill="1" applyBorder="1" applyAlignment="1">
      <alignment horizontal="center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vertical="top" wrapText="1"/>
    </xf>
    <xf numFmtId="0" fontId="7" fillId="2" borderId="32" xfId="0" applyFont="1" applyFill="1" applyBorder="1"/>
    <xf numFmtId="0" fontId="7" fillId="2" borderId="33" xfId="0" applyFont="1" applyFill="1" applyBorder="1" applyAlignment="1">
      <alignment vertical="top" wrapText="1"/>
    </xf>
    <xf numFmtId="0" fontId="7" fillId="2" borderId="32" xfId="0" applyFont="1" applyFill="1" applyBorder="1" applyAlignment="1">
      <alignment wrapText="1"/>
    </xf>
    <xf numFmtId="0" fontId="2" fillId="2" borderId="3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wrapText="1"/>
    </xf>
    <xf numFmtId="49" fontId="5" fillId="2" borderId="26" xfId="0" applyNumberFormat="1" applyFont="1" applyFill="1" applyBorder="1" applyAlignment="1">
      <alignment vertical="top" wrapText="1"/>
    </xf>
    <xf numFmtId="49" fontId="5" fillId="2" borderId="22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0" fontId="13" fillId="2" borderId="26" xfId="0" applyFont="1" applyFill="1" applyBorder="1" applyAlignment="1">
      <alignment horizontal="center" vertical="top"/>
    </xf>
    <xf numFmtId="49" fontId="11" fillId="2" borderId="32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49" fontId="7" fillId="2" borderId="32" xfId="0" applyNumberFormat="1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center" vertical="top" wrapText="1"/>
    </xf>
    <xf numFmtId="49" fontId="4" fillId="2" borderId="48" xfId="0" applyNumberFormat="1" applyFont="1" applyFill="1" applyBorder="1" applyAlignment="1">
      <alignment vertical="center" wrapText="1"/>
    </xf>
    <xf numFmtId="44" fontId="0" fillId="0" borderId="0" xfId="1" applyFont="1"/>
    <xf numFmtId="0" fontId="12" fillId="2" borderId="40" xfId="0" applyFont="1" applyFill="1" applyBorder="1" applyAlignment="1">
      <alignment vertical="top" wrapText="1"/>
    </xf>
    <xf numFmtId="4" fontId="0" fillId="0" borderId="0" xfId="0" applyNumberFormat="1"/>
    <xf numFmtId="4" fontId="13" fillId="0" borderId="48" xfId="0" applyNumberFormat="1" applyFont="1" applyBorder="1" applyAlignment="1">
      <alignment horizontal="center" vertical="top" wrapText="1"/>
    </xf>
    <xf numFmtId="4" fontId="13" fillId="0" borderId="62" xfId="0" applyNumberFormat="1" applyFont="1" applyBorder="1"/>
    <xf numFmtId="4" fontId="0" fillId="0" borderId="48" xfId="0" applyNumberFormat="1" applyBorder="1"/>
    <xf numFmtId="4" fontId="0" fillId="0" borderId="50" xfId="0" applyNumberFormat="1" applyBorder="1"/>
    <xf numFmtId="4" fontId="13" fillId="0" borderId="48" xfId="0" applyNumberFormat="1" applyFont="1" applyBorder="1"/>
    <xf numFmtId="4" fontId="0" fillId="0" borderId="1" xfId="0" applyNumberFormat="1" applyBorder="1"/>
    <xf numFmtId="4" fontId="0" fillId="0" borderId="62" xfId="0" applyNumberFormat="1" applyBorder="1"/>
    <xf numFmtId="4" fontId="0" fillId="0" borderId="57" xfId="0" applyNumberFormat="1" applyBorder="1"/>
    <xf numFmtId="4" fontId="0" fillId="0" borderId="69" xfId="0" applyNumberFormat="1" applyBorder="1"/>
    <xf numFmtId="4" fontId="0" fillId="0" borderId="63" xfId="0" applyNumberFormat="1" applyBorder="1"/>
    <xf numFmtId="4" fontId="13" fillId="0" borderId="83" xfId="0" applyNumberFormat="1" applyFont="1" applyBorder="1"/>
    <xf numFmtId="4" fontId="0" fillId="0" borderId="84" xfId="0" applyNumberFormat="1" applyBorder="1"/>
    <xf numFmtId="4" fontId="13" fillId="0" borderId="80" xfId="0" applyNumberFormat="1" applyFont="1" applyBorder="1"/>
    <xf numFmtId="3" fontId="0" fillId="0" borderId="1" xfId="0" applyNumberFormat="1" applyBorder="1"/>
    <xf numFmtId="0" fontId="20" fillId="3" borderId="48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justify" vertical="center" wrapText="1"/>
    </xf>
    <xf numFmtId="0" fontId="0" fillId="2" borderId="57" xfId="0" applyFill="1" applyBorder="1"/>
    <xf numFmtId="0" fontId="19" fillId="3" borderId="74" xfId="0" applyFont="1" applyFill="1" applyBorder="1" applyAlignment="1">
      <alignment vertical="center" wrapText="1"/>
    </xf>
    <xf numFmtId="0" fontId="19" fillId="2" borderId="75" xfId="0" applyFont="1" applyFill="1" applyBorder="1" applyAlignment="1">
      <alignment vertical="center" wrapText="1"/>
    </xf>
    <xf numFmtId="0" fontId="0" fillId="0" borderId="62" xfId="0" applyBorder="1" applyAlignment="1">
      <alignment wrapText="1"/>
    </xf>
    <xf numFmtId="44" fontId="23" fillId="0" borderId="57" xfId="1" applyFont="1" applyBorder="1"/>
    <xf numFmtId="2" fontId="0" fillId="0" borderId="0" xfId="0" applyNumberFormat="1"/>
    <xf numFmtId="4" fontId="7" fillId="2" borderId="32" xfId="0" applyNumberFormat="1" applyFont="1" applyFill="1" applyBorder="1" applyAlignment="1">
      <alignment horizontal="right" vertical="top" wrapText="1"/>
    </xf>
    <xf numFmtId="164" fontId="7" fillId="2" borderId="48" xfId="0" applyNumberFormat="1" applyFont="1" applyFill="1" applyBorder="1" applyAlignment="1">
      <alignment horizontal="right" vertical="top" wrapText="1"/>
    </xf>
    <xf numFmtId="4" fontId="0" fillId="0" borderId="48" xfId="0" applyNumberFormat="1" applyBorder="1" applyAlignment="1">
      <alignment horizontal="right" vertical="top"/>
    </xf>
    <xf numFmtId="0" fontId="22" fillId="0" borderId="48" xfId="0" applyFont="1" applyBorder="1"/>
    <xf numFmtId="0" fontId="2" fillId="2" borderId="48" xfId="0" applyFont="1" applyFill="1" applyBorder="1" applyAlignment="1">
      <alignment wrapText="1"/>
    </xf>
    <xf numFmtId="0" fontId="5" fillId="2" borderId="48" xfId="0" applyFont="1" applyFill="1" applyBorder="1" applyAlignment="1">
      <alignment horizontal="center" vertical="top"/>
    </xf>
    <xf numFmtId="49" fontId="5" fillId="2" borderId="48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/>
    <xf numFmtId="0" fontId="5" fillId="2" borderId="48" xfId="0" applyFont="1" applyFill="1" applyBorder="1" applyAlignment="1">
      <alignment horizontal="center" vertical="top"/>
    </xf>
    <xf numFmtId="0" fontId="2" fillId="2" borderId="48" xfId="0" applyFont="1" applyFill="1" applyBorder="1" applyAlignment="1"/>
    <xf numFmtId="49" fontId="4" fillId="2" borderId="48" xfId="0" applyNumberFormat="1" applyFont="1" applyFill="1" applyBorder="1" applyAlignment="1">
      <alignment horizontal="center" vertical="top" wrapText="1"/>
    </xf>
    <xf numFmtId="49" fontId="5" fillId="2" borderId="48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49" fontId="13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11" fillId="2" borderId="39" xfId="0" applyFont="1" applyFill="1" applyBorder="1" applyAlignment="1">
      <alignment horizontal="center" vertical="top"/>
    </xf>
    <xf numFmtId="0" fontId="2" fillId="2" borderId="15" xfId="0" applyFont="1" applyFill="1" applyBorder="1" applyAlignment="1"/>
    <xf numFmtId="0" fontId="2" fillId="2" borderId="38" xfId="0" applyFont="1" applyFill="1" applyBorder="1" applyAlignment="1"/>
    <xf numFmtId="49" fontId="11" fillId="2" borderId="40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/>
    <xf numFmtId="0" fontId="13" fillId="2" borderId="4" xfId="0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left" vertical="top" wrapText="1"/>
    </xf>
    <xf numFmtId="49" fontId="4" fillId="2" borderId="40" xfId="0" applyNumberFormat="1" applyFont="1" applyFill="1" applyBorder="1" applyAlignment="1">
      <alignment horizontal="center" vertical="top" wrapText="1"/>
    </xf>
    <xf numFmtId="0" fontId="8" fillId="2" borderId="33" xfId="0" applyFont="1" applyFill="1" applyBorder="1" applyAlignment="1"/>
    <xf numFmtId="49" fontId="3" fillId="2" borderId="40" xfId="0" applyNumberFormat="1" applyFont="1" applyFill="1" applyBorder="1" applyAlignment="1">
      <alignment horizontal="center" vertical="top" wrapText="1"/>
    </xf>
    <xf numFmtId="49" fontId="4" fillId="2" borderId="4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5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top" wrapText="1"/>
    </xf>
    <xf numFmtId="0" fontId="5" fillId="2" borderId="48" xfId="0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/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49" fontId="11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/>
    <xf numFmtId="49" fontId="4" fillId="2" borderId="18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/>
    <xf numFmtId="0" fontId="13" fillId="0" borderId="9" xfId="0" applyFont="1" applyBorder="1" applyAlignment="1">
      <alignment horizontal="center" vertical="center"/>
    </xf>
    <xf numFmtId="0" fontId="2" fillId="0" borderId="23" xfId="0" applyFont="1" applyBorder="1" applyAlignment="1"/>
    <xf numFmtId="49" fontId="13" fillId="0" borderId="9" xfId="0" applyNumberFormat="1" applyFont="1" applyBorder="1" applyAlignment="1">
      <alignment horizontal="center" vertical="center" wrapText="1"/>
    </xf>
    <xf numFmtId="0" fontId="2" fillId="0" borderId="24" xfId="0" applyFont="1" applyBorder="1" applyAlignment="1"/>
    <xf numFmtId="0" fontId="1" fillId="0" borderId="2" xfId="0" applyFont="1" applyBorder="1" applyAlignment="1">
      <alignment horizontal="center" vertical="top"/>
    </xf>
    <xf numFmtId="0" fontId="0" fillId="0" borderId="0" xfId="0" applyAlignment="1"/>
    <xf numFmtId="0" fontId="9" fillId="0" borderId="3" xfId="0" applyFont="1" applyBorder="1" applyAlignment="1">
      <alignment horizontal="left" vertical="top" wrapText="1"/>
    </xf>
    <xf numFmtId="0" fontId="2" fillId="0" borderId="5" xfId="0" applyFont="1" applyBorder="1" applyAlignment="1"/>
    <xf numFmtId="0" fontId="2" fillId="0" borderId="7" xfId="0" applyFont="1" applyBorder="1" applyAlignment="1"/>
    <xf numFmtId="49" fontId="13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49" fontId="11" fillId="0" borderId="39" xfId="0" applyNumberFormat="1" applyFont="1" applyBorder="1" applyAlignment="1">
      <alignment horizontal="center" vertical="top" wrapText="1"/>
    </xf>
    <xf numFmtId="0" fontId="2" fillId="0" borderId="15" xfId="0" applyFont="1" applyBorder="1" applyAlignment="1"/>
    <xf numFmtId="0" fontId="2" fillId="0" borderId="38" xfId="0" applyFont="1" applyBorder="1" applyAlignment="1"/>
    <xf numFmtId="49" fontId="11" fillId="0" borderId="40" xfId="0" applyNumberFormat="1" applyFont="1" applyBorder="1" applyAlignment="1">
      <alignment horizontal="center" vertical="center" wrapText="1"/>
    </xf>
    <xf numFmtId="0" fontId="2" fillId="0" borderId="33" xfId="0" applyFont="1" applyBorder="1" applyAlignment="1"/>
    <xf numFmtId="49" fontId="11" fillId="0" borderId="21" xfId="0" applyNumberFormat="1" applyFont="1" applyBorder="1" applyAlignment="1">
      <alignment horizontal="center" vertical="center" wrapText="1"/>
    </xf>
    <xf numFmtId="0" fontId="2" fillId="0" borderId="47" xfId="0" applyFont="1" applyBorder="1" applyAlignment="1"/>
    <xf numFmtId="0" fontId="13" fillId="0" borderId="14" xfId="0" applyFont="1" applyBorder="1" applyAlignment="1">
      <alignment horizontal="center" vertical="center"/>
    </xf>
    <xf numFmtId="0" fontId="2" fillId="0" borderId="29" xfId="0" applyFont="1" applyBorder="1" applyAlignment="1"/>
    <xf numFmtId="0" fontId="1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3" fillId="0" borderId="41" xfId="0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0" fontId="2" fillId="0" borderId="35" xfId="0" applyFont="1" applyBorder="1" applyAlignment="1"/>
    <xf numFmtId="0" fontId="5" fillId="0" borderId="3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top"/>
    </xf>
    <xf numFmtId="0" fontId="2" fillId="0" borderId="17" xfId="0" applyFont="1" applyBorder="1" applyAlignment="1"/>
    <xf numFmtId="0" fontId="2" fillId="0" borderId="43" xfId="0" applyFont="1" applyBorder="1" applyAlignment="1"/>
    <xf numFmtId="0" fontId="5" fillId="0" borderId="40" xfId="0" applyFont="1" applyBorder="1" applyAlignment="1">
      <alignment horizontal="center" vertical="center" wrapText="1"/>
    </xf>
    <xf numFmtId="0" fontId="2" fillId="0" borderId="33" xfId="0" applyFont="1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2" fillId="0" borderId="98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2" fillId="0" borderId="41" xfId="0" applyFont="1" applyBorder="1" applyAlignment="1"/>
    <xf numFmtId="0" fontId="2" fillId="0" borderId="102" xfId="0" applyFont="1" applyBorder="1" applyAlignment="1"/>
    <xf numFmtId="49" fontId="13" fillId="0" borderId="4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13" fillId="0" borderId="64" xfId="0" applyFont="1" applyBorder="1" applyAlignment="1">
      <alignment horizontal="center" vertical="top" wrapText="1"/>
    </xf>
    <xf numFmtId="0" fontId="13" fillId="0" borderId="70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left"/>
    </xf>
    <xf numFmtId="0" fontId="13" fillId="0" borderId="56" xfId="0" applyFont="1" applyBorder="1" applyAlignment="1">
      <alignment horizontal="left"/>
    </xf>
    <xf numFmtId="0" fontId="13" fillId="0" borderId="64" xfId="0" applyFont="1" applyBorder="1" applyAlignment="1">
      <alignment vertical="top" wrapText="1"/>
    </xf>
    <xf numFmtId="0" fontId="13" fillId="0" borderId="85" xfId="0" applyFont="1" applyBorder="1" applyAlignment="1">
      <alignment vertical="top" wrapText="1"/>
    </xf>
    <xf numFmtId="0" fontId="13" fillId="0" borderId="51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8" fillId="0" borderId="58" xfId="0" applyFont="1" applyBorder="1" applyAlignment="1">
      <alignment horizontal="left" wrapText="1"/>
    </xf>
    <xf numFmtId="0" fontId="18" fillId="0" borderId="59" xfId="0" applyFont="1" applyBorder="1" applyAlignment="1">
      <alignment horizontal="left" wrapText="1"/>
    </xf>
    <xf numFmtId="0" fontId="18" fillId="0" borderId="78" xfId="0" applyFont="1" applyBorder="1" applyAlignment="1">
      <alignment horizontal="left" wrapText="1"/>
    </xf>
    <xf numFmtId="0" fontId="9" fillId="0" borderId="51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13" fillId="0" borderId="70" xfId="0" applyFont="1" applyBorder="1" applyAlignment="1">
      <alignment vertical="top" wrapText="1"/>
    </xf>
    <xf numFmtId="0" fontId="13" fillId="0" borderId="48" xfId="0" applyFont="1" applyBorder="1" applyAlignment="1">
      <alignment horizontal="left"/>
    </xf>
    <xf numFmtId="0" fontId="13" fillId="0" borderId="58" xfId="0" applyFont="1" applyBorder="1" applyAlignment="1">
      <alignment vertical="top" wrapText="1"/>
    </xf>
    <xf numFmtId="0" fontId="13" fillId="0" borderId="60" xfId="0" applyFont="1" applyBorder="1" applyAlignment="1">
      <alignment vertical="top" wrapText="1"/>
    </xf>
    <xf numFmtId="0" fontId="18" fillId="0" borderId="64" xfId="0" applyFont="1" applyBorder="1" applyAlignment="1">
      <alignment horizontal="left" wrapText="1"/>
    </xf>
    <xf numFmtId="0" fontId="18" fillId="0" borderId="65" xfId="0" applyFont="1" applyBorder="1" applyAlignment="1">
      <alignment horizontal="left" wrapText="1"/>
    </xf>
    <xf numFmtId="0" fontId="18" fillId="0" borderId="66" xfId="0" applyFont="1" applyBorder="1" applyAlignment="1">
      <alignment horizontal="left" wrapText="1"/>
    </xf>
    <xf numFmtId="0" fontId="19" fillId="2" borderId="71" xfId="0" applyFont="1" applyFill="1" applyBorder="1" applyAlignment="1">
      <alignment horizontal="left" vertical="center" wrapText="1"/>
    </xf>
    <xf numFmtId="0" fontId="19" fillId="2" borderId="72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3" fillId="0" borderId="76" xfId="0" applyFont="1" applyBorder="1" applyAlignment="1">
      <alignment horizontal="left"/>
    </xf>
    <xf numFmtId="0" fontId="13" fillId="0" borderId="77" xfId="0" applyFont="1" applyBorder="1" applyAlignment="1">
      <alignment horizontal="left"/>
    </xf>
    <xf numFmtId="0" fontId="19" fillId="3" borderId="74" xfId="0" applyFont="1" applyFill="1" applyBorder="1" applyAlignment="1">
      <alignment horizontal="center" vertical="center" wrapText="1"/>
    </xf>
    <xf numFmtId="0" fontId="19" fillId="3" borderId="7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61" xfId="0" applyFont="1" applyBorder="1" applyAlignment="1">
      <alignment horizontal="left"/>
    </xf>
    <xf numFmtId="0" fontId="13" fillId="0" borderId="57" xfId="0" applyFont="1" applyBorder="1" applyAlignment="1">
      <alignment horizontal="left"/>
    </xf>
    <xf numFmtId="0" fontId="13" fillId="0" borderId="48" xfId="0" applyFont="1" applyBorder="1" applyAlignment="1">
      <alignment vertical="top" wrapText="1"/>
    </xf>
    <xf numFmtId="0" fontId="13" fillId="0" borderId="48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50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5" fillId="4" borderId="48" xfId="0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 wrapText="1"/>
    </xf>
    <xf numFmtId="4" fontId="7" fillId="2" borderId="48" xfId="0" applyNumberFormat="1" applyFont="1" applyFill="1" applyBorder="1" applyAlignment="1">
      <alignment horizontal="right" wrapText="1"/>
    </xf>
    <xf numFmtId="4" fontId="10" fillId="2" borderId="32" xfId="0" applyNumberFormat="1" applyFont="1" applyFill="1" applyBorder="1" applyAlignment="1">
      <alignment horizontal="right" wrapText="1"/>
    </xf>
    <xf numFmtId="4" fontId="7" fillId="2" borderId="32" xfId="0" applyNumberFormat="1" applyFont="1" applyFill="1" applyBorder="1" applyAlignment="1">
      <alignment horizontal="right" wrapText="1"/>
    </xf>
    <xf numFmtId="164" fontId="8" fillId="2" borderId="48" xfId="0" applyNumberFormat="1" applyFont="1" applyFill="1" applyBorder="1" applyAlignment="1">
      <alignment horizontal="right" wrapText="1"/>
    </xf>
    <xf numFmtId="43" fontId="8" fillId="2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0" fontId="4" fillId="4" borderId="39" xfId="0" applyFont="1" applyFill="1" applyBorder="1" applyAlignment="1">
      <alignment horizontal="right"/>
    </xf>
    <xf numFmtId="44" fontId="4" fillId="4" borderId="32" xfId="1" applyFont="1" applyFill="1" applyBorder="1" applyAlignment="1">
      <alignment horizontal="right"/>
    </xf>
    <xf numFmtId="44" fontId="8" fillId="4" borderId="32" xfId="1" applyFont="1" applyFill="1" applyBorder="1" applyAlignment="1">
      <alignment horizontal="right"/>
    </xf>
    <xf numFmtId="44" fontId="7" fillId="4" borderId="32" xfId="1" applyFont="1" applyFill="1" applyBorder="1" applyAlignment="1">
      <alignment horizontal="right"/>
    </xf>
    <xf numFmtId="0" fontId="7" fillId="4" borderId="32" xfId="0" applyFont="1" applyFill="1" applyBorder="1" applyAlignment="1">
      <alignment horizontal="righ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5" fillId="4" borderId="27" xfId="0" applyFont="1" applyFill="1" applyBorder="1" applyAlignment="1">
      <alignment horizontal="right"/>
    </xf>
    <xf numFmtId="3" fontId="5" fillId="4" borderId="35" xfId="0" applyNumberFormat="1" applyFont="1" applyFill="1" applyBorder="1" applyAlignment="1">
      <alignment horizontal="right" wrapText="1"/>
    </xf>
    <xf numFmtId="0" fontId="5" fillId="4" borderId="32" xfId="0" applyFont="1" applyFill="1" applyBorder="1" applyAlignment="1">
      <alignment horizontal="right" wrapText="1"/>
    </xf>
    <xf numFmtId="0" fontId="8" fillId="4" borderId="32" xfId="0" applyFont="1" applyFill="1" applyBorder="1" applyAlignment="1">
      <alignment horizontal="right" wrapText="1"/>
    </xf>
    <xf numFmtId="0" fontId="0" fillId="2" borderId="0" xfId="0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3" fontId="8" fillId="4" borderId="32" xfId="0" applyNumberFormat="1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3" fontId="7" fillId="4" borderId="32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3" fontId="7" fillId="2" borderId="48" xfId="0" applyNumberFormat="1" applyFont="1" applyFill="1" applyBorder="1" applyAlignment="1">
      <alignment horizontal="center" wrapText="1"/>
    </xf>
    <xf numFmtId="2" fontId="7" fillId="2" borderId="48" xfId="0" applyNumberFormat="1" applyFont="1" applyFill="1" applyBorder="1" applyAlignment="1">
      <alignment horizontal="center" wrapText="1"/>
    </xf>
    <xf numFmtId="4" fontId="10" fillId="2" borderId="32" xfId="0" applyNumberFormat="1" applyFont="1" applyFill="1" applyBorder="1" applyAlignment="1">
      <alignment horizontal="center" wrapText="1"/>
    </xf>
    <xf numFmtId="4" fontId="7" fillId="2" borderId="32" xfId="0" applyNumberFormat="1" applyFont="1" applyFill="1" applyBorder="1" applyAlignment="1">
      <alignment horizontal="center" wrapText="1"/>
    </xf>
    <xf numFmtId="164" fontId="7" fillId="2" borderId="48" xfId="0" applyNumberFormat="1" applyFont="1" applyFill="1" applyBorder="1" applyAlignment="1">
      <alignment horizontal="center" wrapText="1"/>
    </xf>
    <xf numFmtId="4" fontId="0" fillId="0" borderId="48" xfId="0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10" fillId="4" borderId="35" xfId="0" applyNumberFormat="1" applyFont="1" applyFill="1" applyBorder="1" applyAlignment="1">
      <alignment horizontal="center" wrapText="1"/>
    </xf>
    <xf numFmtId="0" fontId="10" fillId="4" borderId="32" xfId="0" applyFont="1" applyFill="1" applyBorder="1" applyAlignment="1">
      <alignment horizontal="center" wrapText="1"/>
    </xf>
    <xf numFmtId="2" fontId="7" fillId="4" borderId="3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3" fillId="2" borderId="1" xfId="0" applyFont="1" applyFill="1" applyBorder="1"/>
    <xf numFmtId="0" fontId="26" fillId="0" borderId="0" xfId="0" applyFont="1" applyAlignment="1">
      <alignment horizontal="center" vertical="top"/>
    </xf>
    <xf numFmtId="0" fontId="27" fillId="0" borderId="0" xfId="0" applyFont="1" applyAlignme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5" xfId="0" applyFont="1" applyBorder="1" applyAlignment="1"/>
    <xf numFmtId="0" fontId="29" fillId="0" borderId="7" xfId="0" applyFont="1" applyBorder="1" applyAlignment="1"/>
    <xf numFmtId="0" fontId="29" fillId="0" borderId="1" xfId="0" applyFont="1" applyBorder="1"/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86" xfId="0" applyFont="1" applyBorder="1" applyAlignment="1">
      <alignment horizontal="center"/>
    </xf>
    <xf numFmtId="0" fontId="29" fillId="0" borderId="87" xfId="0" applyFont="1" applyBorder="1" applyAlignment="1"/>
    <xf numFmtId="0" fontId="29" fillId="0" borderId="88" xfId="0" applyFont="1" applyBorder="1" applyAlignment="1"/>
    <xf numFmtId="0" fontId="9" fillId="0" borderId="101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91" xfId="0" applyNumberFormat="1" applyFont="1" applyBorder="1" applyAlignment="1">
      <alignment horizontal="center" vertical="top" wrapText="1"/>
    </xf>
    <xf numFmtId="0" fontId="29" fillId="0" borderId="91" xfId="0" applyFont="1" applyBorder="1" applyAlignment="1"/>
    <xf numFmtId="0" fontId="29" fillId="0" borderId="92" xfId="0" applyFont="1" applyBorder="1" applyAlignment="1"/>
    <xf numFmtId="49" fontId="9" fillId="0" borderId="89" xfId="0" applyNumberFormat="1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top"/>
    </xf>
    <xf numFmtId="0" fontId="29" fillId="0" borderId="93" xfId="0" applyFont="1" applyBorder="1" applyAlignment="1"/>
    <xf numFmtId="0" fontId="9" fillId="0" borderId="94" xfId="0" applyFont="1" applyBorder="1" applyAlignment="1">
      <alignment horizontal="center" vertical="center" wrapText="1"/>
    </xf>
    <xf numFmtId="49" fontId="26" fillId="0" borderId="95" xfId="0" applyNumberFormat="1" applyFont="1" applyBorder="1" applyAlignment="1">
      <alignment horizontal="center" vertical="top" wrapText="1"/>
    </xf>
    <xf numFmtId="49" fontId="26" fillId="0" borderId="96" xfId="0" applyNumberFormat="1" applyFont="1" applyBorder="1" applyAlignment="1">
      <alignment horizontal="center" vertical="center" wrapText="1"/>
    </xf>
    <xf numFmtId="0" fontId="29" fillId="0" borderId="49" xfId="0" applyFont="1" applyBorder="1" applyAlignment="1"/>
    <xf numFmtId="0" fontId="29" fillId="0" borderId="23" xfId="0" applyFont="1" applyBorder="1" applyAlignment="1"/>
    <xf numFmtId="49" fontId="9" fillId="0" borderId="45" xfId="0" applyNumberFormat="1" applyFont="1" applyBorder="1" applyAlignment="1">
      <alignment vertical="top" wrapText="1"/>
    </xf>
    <xf numFmtId="49" fontId="9" fillId="0" borderId="40" xfId="0" applyNumberFormat="1" applyFont="1" applyBorder="1" applyAlignment="1">
      <alignment vertical="top" wrapText="1"/>
    </xf>
    <xf numFmtId="49" fontId="9" fillId="0" borderId="21" xfId="0" applyNumberFormat="1" applyFont="1" applyBorder="1" applyAlignment="1">
      <alignment vertical="top" wrapText="1"/>
    </xf>
    <xf numFmtId="0" fontId="29" fillId="0" borderId="41" xfId="0" applyFont="1" applyBorder="1" applyAlignment="1"/>
    <xf numFmtId="0" fontId="9" fillId="0" borderId="14" xfId="0" applyFont="1" applyBorder="1" applyAlignment="1">
      <alignment horizontal="center" vertical="top"/>
    </xf>
    <xf numFmtId="0" fontId="9" fillId="0" borderId="40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29" fillId="0" borderId="98" xfId="0" applyFont="1" applyBorder="1" applyAlignment="1">
      <alignment wrapText="1"/>
    </xf>
    <xf numFmtId="49" fontId="26" fillId="0" borderId="40" xfId="0" applyNumberFormat="1" applyFont="1" applyBorder="1" applyAlignment="1">
      <alignment horizontal="center" vertical="center" wrapText="1"/>
    </xf>
    <xf numFmtId="0" fontId="29" fillId="0" borderId="35" xfId="0" applyFont="1" applyBorder="1" applyAlignment="1"/>
    <xf numFmtId="0" fontId="29" fillId="0" borderId="4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9" fillId="0" borderId="57" xfId="0" applyFont="1" applyBorder="1" applyAlignment="1">
      <alignment horizontal="center" wrapText="1"/>
    </xf>
    <xf numFmtId="49" fontId="9" fillId="0" borderId="48" xfId="0" applyNumberFormat="1" applyFont="1" applyBorder="1" applyAlignment="1">
      <alignment vertical="top" wrapText="1"/>
    </xf>
    <xf numFmtId="0" fontId="29" fillId="0" borderId="48" xfId="0" applyFont="1" applyBorder="1"/>
    <xf numFmtId="0" fontId="9" fillId="0" borderId="48" xfId="0" applyFont="1" applyBorder="1" applyAlignment="1">
      <alignment horizontal="center" vertical="top"/>
    </xf>
    <xf numFmtId="0" fontId="29" fillId="0" borderId="48" xfId="0" applyFont="1" applyBorder="1" applyAlignment="1">
      <alignment wrapText="1"/>
    </xf>
    <xf numFmtId="49" fontId="26" fillId="0" borderId="48" xfId="0" applyNumberFormat="1" applyFont="1" applyBorder="1" applyAlignment="1">
      <alignment horizontal="center" vertical="center" wrapText="1"/>
    </xf>
    <xf numFmtId="0" fontId="29" fillId="0" borderId="55" xfId="0" applyFont="1" applyBorder="1" applyAlignment="1">
      <alignment wrapText="1"/>
    </xf>
    <xf numFmtId="0" fontId="29" fillId="0" borderId="100" xfId="0" applyFont="1" applyBorder="1" applyAlignment="1">
      <alignment wrapText="1"/>
    </xf>
    <xf numFmtId="0" fontId="29" fillId="0" borderId="56" xfId="0" applyFont="1" applyBorder="1" applyAlignment="1">
      <alignment wrapText="1"/>
    </xf>
    <xf numFmtId="44" fontId="9" fillId="0" borderId="48" xfId="1" applyFont="1" applyBorder="1" applyAlignment="1">
      <alignment horizontal="center" vertical="top"/>
    </xf>
    <xf numFmtId="0" fontId="29" fillId="0" borderId="48" xfId="0" applyFont="1" applyBorder="1" applyAlignment="1">
      <alignment vertical="center" wrapText="1"/>
    </xf>
    <xf numFmtId="49" fontId="9" fillId="0" borderId="48" xfId="0" applyNumberFormat="1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0" fontId="29" fillId="0" borderId="48" xfId="0" applyFont="1" applyBorder="1" applyAlignment="1">
      <alignment vertical="center"/>
    </xf>
    <xf numFmtId="49" fontId="9" fillId="0" borderId="48" xfId="0" applyNumberFormat="1" applyFont="1" applyBorder="1" applyAlignment="1">
      <alignment horizontal="center" vertical="center" wrapText="1"/>
    </xf>
    <xf numFmtId="3" fontId="9" fillId="0" borderId="48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5" xfId="0" applyFont="1" applyBorder="1" applyAlignment="1">
      <alignment vertical="center" wrapText="1"/>
    </xf>
    <xf numFmtId="0" fontId="31" fillId="0" borderId="100" xfId="0" applyFont="1" applyBorder="1" applyAlignment="1">
      <alignment vertical="center" wrapText="1"/>
    </xf>
    <xf numFmtId="0" fontId="31" fillId="0" borderId="56" xfId="0" applyFont="1" applyBorder="1" applyAlignment="1">
      <alignment vertical="center" wrapText="1"/>
    </xf>
    <xf numFmtId="49" fontId="31" fillId="0" borderId="48" xfId="0" applyNumberFormat="1" applyFont="1" applyBorder="1" applyAlignment="1">
      <alignment horizontal="center" vertical="center" wrapText="1"/>
    </xf>
    <xf numFmtId="3" fontId="32" fillId="0" borderId="48" xfId="0" applyNumberFormat="1" applyFont="1" applyBorder="1" applyAlignment="1">
      <alignment horizontal="center" vertical="center"/>
    </xf>
    <xf numFmtId="44" fontId="32" fillId="0" borderId="48" xfId="1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49" fontId="32" fillId="0" borderId="48" xfId="0" applyNumberFormat="1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3" fontId="32" fillId="0" borderId="48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9" fontId="28" fillId="0" borderId="48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0" fontId="31" fillId="0" borderId="33" xfId="0" applyFont="1" applyBorder="1" applyAlignment="1">
      <alignment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9" fontId="28" fillId="0" borderId="33" xfId="0" applyNumberFormat="1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9" fontId="28" fillId="0" borderId="32" xfId="0" applyNumberFormat="1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center" vertical="center" wrapText="1"/>
    </xf>
    <xf numFmtId="49" fontId="31" fillId="0" borderId="40" xfId="0" applyNumberFormat="1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3" fontId="32" fillId="0" borderId="40" xfId="0" applyNumberFormat="1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9" fontId="28" fillId="0" borderId="40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1" fillId="0" borderId="40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44" fontId="32" fillId="0" borderId="40" xfId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/>
    </xf>
    <xf numFmtId="0" fontId="31" fillId="0" borderId="45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 wrapText="1"/>
    </xf>
    <xf numFmtId="3" fontId="31" fillId="0" borderId="40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31" fillId="0" borderId="33" xfId="0" applyFont="1" applyBorder="1" applyAlignment="1">
      <alignment horizontal="left" vertical="center" wrapText="1"/>
    </xf>
    <xf numFmtId="3" fontId="31" fillId="0" borderId="32" xfId="0" applyNumberFormat="1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/>
    </xf>
    <xf numFmtId="0" fontId="29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3" fontId="31" fillId="0" borderId="33" xfId="0" applyNumberFormat="1" applyFont="1" applyBorder="1" applyAlignment="1">
      <alignment horizontal="center" vertical="center" wrapText="1"/>
    </xf>
    <xf numFmtId="49" fontId="11" fillId="0" borderId="96" xfId="0" applyNumberFormat="1" applyFont="1" applyBorder="1" applyAlignment="1">
      <alignment horizontal="center" vertical="center" wrapText="1"/>
    </xf>
    <xf numFmtId="49" fontId="11" fillId="0" borderId="97" xfId="0" applyNumberFormat="1" applyFont="1" applyBorder="1" applyAlignment="1">
      <alignment horizontal="center" vertical="center" wrapText="1"/>
    </xf>
    <xf numFmtId="0" fontId="2" fillId="0" borderId="99" xfId="0" applyFont="1" applyBorder="1" applyAlignment="1"/>
    <xf numFmtId="0" fontId="1" fillId="0" borderId="1" xfId="0" applyFont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4"/>
  <sheetViews>
    <sheetView tabSelected="1" zoomScale="84" zoomScaleNormal="84" workbookViewId="0">
      <selection activeCell="A14" sqref="A14:AK14"/>
    </sheetView>
  </sheetViews>
  <sheetFormatPr baseColWidth="10" defaultColWidth="14.42578125" defaultRowHeight="15" customHeight="1" x14ac:dyDescent="0.2"/>
  <cols>
    <col min="1" max="1" width="5" style="148" customWidth="1"/>
    <col min="2" max="2" width="17.28515625" style="148" customWidth="1"/>
    <col min="3" max="3" width="12.140625" style="148" customWidth="1"/>
    <col min="4" max="4" width="19.140625" style="148" customWidth="1"/>
    <col min="5" max="5" width="2.5703125" style="148" customWidth="1"/>
    <col min="6" max="6" width="2" style="148" customWidth="1"/>
    <col min="7" max="7" width="2.85546875" style="148" customWidth="1"/>
    <col min="8" max="9" width="2.5703125" style="148" customWidth="1"/>
    <col min="10" max="11" width="2" style="148" customWidth="1"/>
    <col min="12" max="12" width="2.28515625" style="148" customWidth="1"/>
    <col min="13" max="13" width="2.140625" style="148" customWidth="1"/>
    <col min="14" max="14" width="2.42578125" style="148" customWidth="1"/>
    <col min="15" max="16" width="2.28515625" style="148" customWidth="1"/>
    <col min="17" max="17" width="10.85546875" style="148" customWidth="1"/>
    <col min="18" max="18" width="13.5703125" style="148" customWidth="1"/>
    <col min="19" max="19" width="9" style="148" customWidth="1"/>
    <col min="20" max="20" width="15.28515625" style="411" customWidth="1"/>
    <col min="21" max="21" width="14.85546875" style="435" customWidth="1"/>
    <col min="22" max="22" width="13.140625" style="148" customWidth="1"/>
    <col min="23" max="23" width="2.28515625" style="148" customWidth="1"/>
    <col min="24" max="25" width="1.7109375" style="148" customWidth="1"/>
    <col min="26" max="26" width="2.5703125" style="148" customWidth="1"/>
    <col min="27" max="27" width="2.7109375" style="148" customWidth="1"/>
    <col min="28" max="28" width="2.42578125" style="148" customWidth="1"/>
    <col min="29" max="29" width="2.140625" style="148" customWidth="1"/>
    <col min="30" max="30" width="2.42578125" style="148" customWidth="1"/>
    <col min="31" max="31" width="2.85546875" style="148" customWidth="1"/>
    <col min="32" max="32" width="2.42578125" style="148" customWidth="1"/>
    <col min="33" max="33" width="2.28515625" style="148" customWidth="1"/>
    <col min="34" max="34" width="3.140625" style="148" customWidth="1"/>
    <col min="35" max="36" width="7.42578125" style="148" customWidth="1"/>
    <col min="37" max="37" width="17.85546875" style="148" customWidth="1"/>
    <col min="38" max="16384" width="14.42578125" style="148"/>
  </cols>
  <sheetData>
    <row r="1" spans="1:37" ht="15.75" customHeight="1" x14ac:dyDescent="0.2">
      <c r="A1" s="456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</row>
    <row r="2" spans="1:37" ht="15.75" customHeight="1" x14ac:dyDescent="0.2">
      <c r="A2" s="456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</row>
    <row r="3" spans="1:37" ht="15.75" customHeight="1" x14ac:dyDescent="0.2">
      <c r="A3" s="456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</row>
    <row r="4" spans="1:37" ht="15.75" customHeight="1" x14ac:dyDescent="0.2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9"/>
      <c r="R4" s="459"/>
      <c r="S4" s="458"/>
      <c r="T4" s="441"/>
      <c r="U4" s="412"/>
      <c r="V4" s="460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</row>
    <row r="5" spans="1:37" ht="12.75" customHeight="1" x14ac:dyDescent="0.25">
      <c r="A5" s="462" t="s">
        <v>3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3"/>
      <c r="R5" s="463"/>
      <c r="S5" s="462"/>
      <c r="T5" s="436"/>
      <c r="U5" s="413"/>
      <c r="V5" s="460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</row>
    <row r="6" spans="1:37" ht="12.75" customHeight="1" x14ac:dyDescent="0.2">
      <c r="A6" s="462" t="s">
        <v>4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3"/>
      <c r="R6" s="463"/>
      <c r="S6" s="462"/>
      <c r="T6" s="436"/>
      <c r="U6" s="413"/>
      <c r="V6" s="464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</row>
    <row r="7" spans="1:37" ht="12.75" customHeight="1" x14ac:dyDescent="0.2">
      <c r="A7" s="462" t="s">
        <v>5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3"/>
      <c r="R7" s="463"/>
      <c r="S7" s="462"/>
      <c r="T7" s="436"/>
      <c r="U7" s="413"/>
      <c r="V7" s="464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</row>
    <row r="8" spans="1:37" ht="12.75" customHeight="1" x14ac:dyDescent="0.2">
      <c r="A8" s="462" t="s">
        <v>6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3"/>
      <c r="R8" s="463"/>
      <c r="S8" s="462"/>
      <c r="T8" s="436"/>
      <c r="U8" s="413"/>
      <c r="V8" s="464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</row>
    <row r="9" spans="1:37" ht="13.5" customHeight="1" thickBot="1" x14ac:dyDescent="0.25">
      <c r="A9" s="462"/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3"/>
      <c r="R9" s="463"/>
      <c r="S9" s="462"/>
      <c r="T9" s="436"/>
      <c r="U9" s="413"/>
      <c r="V9" s="464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</row>
    <row r="10" spans="1:37" ht="15.75" customHeight="1" thickBot="1" x14ac:dyDescent="0.25">
      <c r="A10" s="301" t="s">
        <v>7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8"/>
      <c r="V10" s="464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</row>
    <row r="11" spans="1:37" ht="23.25" customHeight="1" thickBot="1" x14ac:dyDescent="0.25">
      <c r="A11" s="195"/>
      <c r="B11" s="465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3"/>
      <c r="R11" s="467"/>
      <c r="S11" s="195"/>
      <c r="T11" s="436"/>
      <c r="U11" s="413"/>
      <c r="V11" s="296" t="s">
        <v>8</v>
      </c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8"/>
    </row>
    <row r="12" spans="1:37" ht="23.25" customHeight="1" x14ac:dyDescent="0.2">
      <c r="A12" s="468" t="s">
        <v>0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</row>
    <row r="13" spans="1:37" ht="23.25" customHeight="1" x14ac:dyDescent="0.2">
      <c r="A13" s="468" t="s">
        <v>9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</row>
    <row r="14" spans="1:37" ht="23.25" customHeight="1" x14ac:dyDescent="0.2">
      <c r="A14" s="468" t="s">
        <v>2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</row>
    <row r="15" spans="1:37" ht="23.25" customHeight="1" x14ac:dyDescent="0.2">
      <c r="A15" s="470" t="s">
        <v>3</v>
      </c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195"/>
      <c r="R15" s="195"/>
      <c r="S15" s="470"/>
      <c r="T15" s="471"/>
      <c r="U15" s="472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</row>
    <row r="16" spans="1:37" ht="12.75" x14ac:dyDescent="0.2">
      <c r="A16" s="470" t="s">
        <v>4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195"/>
      <c r="R16" s="195"/>
      <c r="S16" s="470"/>
      <c r="T16" s="471"/>
      <c r="U16" s="472"/>
      <c r="V16" s="195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</row>
    <row r="17" spans="1:38" ht="12.75" x14ac:dyDescent="0.2">
      <c r="A17" s="470" t="s">
        <v>5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195"/>
      <c r="R17" s="195"/>
      <c r="S17" s="470"/>
      <c r="T17" s="471"/>
      <c r="U17" s="472"/>
      <c r="V17" s="195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</row>
    <row r="18" spans="1:38" ht="23.25" customHeight="1" x14ac:dyDescent="0.2">
      <c r="A18" s="470" t="s">
        <v>6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195"/>
      <c r="R18" s="195"/>
      <c r="S18" s="470"/>
      <c r="T18" s="471"/>
      <c r="U18" s="472"/>
      <c r="V18" s="195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</row>
    <row r="19" spans="1:38" ht="23.25" customHeight="1" x14ac:dyDescent="0.2">
      <c r="A19" s="474" t="s">
        <v>10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5"/>
      <c r="R19" s="475"/>
      <c r="S19" s="474"/>
      <c r="T19" s="408"/>
      <c r="U19" s="414"/>
      <c r="V19" s="195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</row>
    <row r="20" spans="1:38" ht="12.75" customHeight="1" x14ac:dyDescent="0.2">
      <c r="A20" s="302" t="s">
        <v>11</v>
      </c>
      <c r="B20" s="269" t="s">
        <v>12</v>
      </c>
      <c r="C20" s="269" t="s">
        <v>13</v>
      </c>
      <c r="D20" s="269" t="s">
        <v>14</v>
      </c>
      <c r="E20" s="274" t="s">
        <v>15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69" t="s">
        <v>16</v>
      </c>
      <c r="R20" s="269" t="s">
        <v>17</v>
      </c>
      <c r="S20" s="271" t="s">
        <v>18</v>
      </c>
      <c r="T20" s="272"/>
      <c r="U20" s="272"/>
      <c r="V20" s="299" t="s">
        <v>19</v>
      </c>
      <c r="W20" s="273" t="s">
        <v>15</v>
      </c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95" t="s">
        <v>20</v>
      </c>
      <c r="AJ20" s="295" t="s">
        <v>21</v>
      </c>
      <c r="AK20" s="295" t="s">
        <v>22</v>
      </c>
    </row>
    <row r="21" spans="1:38" ht="51" customHeight="1" x14ac:dyDescent="0.2">
      <c r="A21" s="272"/>
      <c r="B21" s="272"/>
      <c r="C21" s="272"/>
      <c r="D21" s="272"/>
      <c r="E21" s="155" t="s">
        <v>23</v>
      </c>
      <c r="F21" s="155" t="s">
        <v>24</v>
      </c>
      <c r="G21" s="155" t="s">
        <v>25</v>
      </c>
      <c r="H21" s="155" t="s">
        <v>26</v>
      </c>
      <c r="I21" s="155" t="s">
        <v>25</v>
      </c>
      <c r="J21" s="155" t="s">
        <v>27</v>
      </c>
      <c r="K21" s="155" t="s">
        <v>27</v>
      </c>
      <c r="L21" s="155" t="s">
        <v>26</v>
      </c>
      <c r="M21" s="155" t="s">
        <v>28</v>
      </c>
      <c r="N21" s="155" t="s">
        <v>29</v>
      </c>
      <c r="O21" s="155" t="s">
        <v>30</v>
      </c>
      <c r="P21" s="155" t="s">
        <v>31</v>
      </c>
      <c r="Q21" s="270"/>
      <c r="R21" s="270"/>
      <c r="S21" s="268" t="s">
        <v>32</v>
      </c>
      <c r="T21" s="442" t="s">
        <v>33</v>
      </c>
      <c r="U21" s="415" t="s">
        <v>34</v>
      </c>
      <c r="V21" s="300"/>
      <c r="W21" s="237" t="s">
        <v>23</v>
      </c>
      <c r="X21" s="237" t="s">
        <v>24</v>
      </c>
      <c r="Y21" s="237" t="s">
        <v>25</v>
      </c>
      <c r="Z21" s="237" t="s">
        <v>26</v>
      </c>
      <c r="AA21" s="237" t="s">
        <v>25</v>
      </c>
      <c r="AB21" s="237" t="s">
        <v>27</v>
      </c>
      <c r="AC21" s="237" t="s">
        <v>27</v>
      </c>
      <c r="AD21" s="237" t="s">
        <v>26</v>
      </c>
      <c r="AE21" s="237" t="s">
        <v>28</v>
      </c>
      <c r="AF21" s="237" t="s">
        <v>29</v>
      </c>
      <c r="AG21" s="237" t="s">
        <v>30</v>
      </c>
      <c r="AH21" s="237" t="s">
        <v>31</v>
      </c>
      <c r="AI21" s="272"/>
      <c r="AJ21" s="272"/>
      <c r="AK21" s="272"/>
    </row>
    <row r="22" spans="1:38" ht="130.5" customHeight="1" x14ac:dyDescent="0.2">
      <c r="A22" s="156">
        <v>1</v>
      </c>
      <c r="B22" s="157" t="s">
        <v>35</v>
      </c>
      <c r="C22" s="158" t="s">
        <v>36</v>
      </c>
      <c r="D22" s="158" t="s">
        <v>37</v>
      </c>
      <c r="E22" s="158" t="s">
        <v>38</v>
      </c>
      <c r="F22" s="158" t="s">
        <v>38</v>
      </c>
      <c r="G22" s="158" t="s">
        <v>38</v>
      </c>
      <c r="H22" s="158" t="s">
        <v>38</v>
      </c>
      <c r="I22" s="158" t="s">
        <v>38</v>
      </c>
      <c r="J22" s="158" t="s">
        <v>38</v>
      </c>
      <c r="K22" s="158" t="s">
        <v>38</v>
      </c>
      <c r="L22" s="158" t="s">
        <v>38</v>
      </c>
      <c r="M22" s="158" t="s">
        <v>38</v>
      </c>
      <c r="N22" s="158" t="s">
        <v>38</v>
      </c>
      <c r="O22" s="158" t="s">
        <v>38</v>
      </c>
      <c r="P22" s="158" t="s">
        <v>38</v>
      </c>
      <c r="Q22" s="158" t="s">
        <v>39</v>
      </c>
      <c r="R22" s="158" t="s">
        <v>40</v>
      </c>
      <c r="S22" s="128"/>
      <c r="T22" s="443">
        <v>34350</v>
      </c>
      <c r="U22" s="416">
        <f>T22</f>
        <v>34350</v>
      </c>
      <c r="V22" s="159" t="s">
        <v>41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1:38" ht="141.75" customHeight="1" x14ac:dyDescent="0.2">
      <c r="A23" s="156">
        <v>2</v>
      </c>
      <c r="B23" s="157" t="s">
        <v>42</v>
      </c>
      <c r="C23" s="158" t="s">
        <v>36</v>
      </c>
      <c r="D23" s="158" t="s">
        <v>43</v>
      </c>
      <c r="E23" s="158" t="s">
        <v>38</v>
      </c>
      <c r="F23" s="158" t="s">
        <v>38</v>
      </c>
      <c r="G23" s="158" t="s">
        <v>38</v>
      </c>
      <c r="H23" s="158" t="s">
        <v>38</v>
      </c>
      <c r="I23" s="158" t="s">
        <v>38</v>
      </c>
      <c r="J23" s="158" t="s">
        <v>38</v>
      </c>
      <c r="K23" s="158" t="s">
        <v>38</v>
      </c>
      <c r="L23" s="158" t="s">
        <v>38</v>
      </c>
      <c r="M23" s="158" t="s">
        <v>38</v>
      </c>
      <c r="N23" s="158" t="s">
        <v>38</v>
      </c>
      <c r="O23" s="158" t="s">
        <v>38</v>
      </c>
      <c r="P23" s="158" t="s">
        <v>38</v>
      </c>
      <c r="Q23" s="158" t="s">
        <v>39</v>
      </c>
      <c r="R23" s="158" t="s">
        <v>40</v>
      </c>
      <c r="S23" s="128"/>
      <c r="T23" s="443">
        <v>68700</v>
      </c>
      <c r="U23" s="416">
        <f>T23</f>
        <v>68700</v>
      </c>
      <c r="V23" s="159" t="s">
        <v>44</v>
      </c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1:38" ht="239.25" customHeight="1" x14ac:dyDescent="0.2">
      <c r="A24" s="156">
        <v>3</v>
      </c>
      <c r="B24" s="157" t="s">
        <v>45</v>
      </c>
      <c r="C24" s="128" t="s">
        <v>36</v>
      </c>
      <c r="D24" s="128" t="s">
        <v>46</v>
      </c>
      <c r="E24" s="128" t="s">
        <v>38</v>
      </c>
      <c r="F24" s="128" t="s">
        <v>38</v>
      </c>
      <c r="G24" s="128" t="s">
        <v>38</v>
      </c>
      <c r="H24" s="128" t="s">
        <v>38</v>
      </c>
      <c r="I24" s="128" t="s">
        <v>38</v>
      </c>
      <c r="J24" s="128" t="s">
        <v>38</v>
      </c>
      <c r="K24" s="128" t="s">
        <v>38</v>
      </c>
      <c r="L24" s="128" t="s">
        <v>38</v>
      </c>
      <c r="M24" s="128" t="s">
        <v>38</v>
      </c>
      <c r="N24" s="128" t="s">
        <v>38</v>
      </c>
      <c r="O24" s="128" t="s">
        <v>38</v>
      </c>
      <c r="P24" s="128" t="s">
        <v>38</v>
      </c>
      <c r="Q24" s="128" t="s">
        <v>39</v>
      </c>
      <c r="R24" s="128" t="s">
        <v>47</v>
      </c>
      <c r="S24" s="128"/>
      <c r="T24" s="443">
        <v>8000</v>
      </c>
      <c r="U24" s="416">
        <f>T24</f>
        <v>8000</v>
      </c>
      <c r="V24" s="159" t="s">
        <v>48</v>
      </c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1:38" ht="84" x14ac:dyDescent="0.2">
      <c r="A25" s="156">
        <v>4</v>
      </c>
      <c r="B25" s="161" t="s">
        <v>49</v>
      </c>
      <c r="C25" s="128" t="s">
        <v>36</v>
      </c>
      <c r="D25" s="128" t="s">
        <v>50</v>
      </c>
      <c r="E25" s="128" t="s">
        <v>38</v>
      </c>
      <c r="F25" s="128" t="s">
        <v>51</v>
      </c>
      <c r="G25" s="128" t="s">
        <v>51</v>
      </c>
      <c r="H25" s="128" t="s">
        <v>38</v>
      </c>
      <c r="I25" s="128" t="s">
        <v>38</v>
      </c>
      <c r="J25" s="128" t="s">
        <v>38</v>
      </c>
      <c r="K25" s="128" t="s">
        <v>38</v>
      </c>
      <c r="L25" s="128" t="s">
        <v>38</v>
      </c>
      <c r="M25" s="128" t="s">
        <v>38</v>
      </c>
      <c r="N25" s="128" t="s">
        <v>38</v>
      </c>
      <c r="O25" s="128" t="s">
        <v>38</v>
      </c>
      <c r="P25" s="128" t="s">
        <v>38</v>
      </c>
      <c r="Q25" s="128" t="s">
        <v>52</v>
      </c>
      <c r="R25" s="128" t="s">
        <v>53</v>
      </c>
      <c r="S25" s="128"/>
      <c r="T25" s="444">
        <v>100000</v>
      </c>
      <c r="U25" s="417">
        <f>T25</f>
        <v>100000</v>
      </c>
      <c r="V25" s="162" t="s">
        <v>54</v>
      </c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1:38" s="166" customFormat="1" ht="147" customHeight="1" x14ac:dyDescent="0.2">
      <c r="A26" s="166">
        <v>5</v>
      </c>
      <c r="B26" s="166" t="s">
        <v>55</v>
      </c>
      <c r="C26" s="167" t="s">
        <v>36</v>
      </c>
      <c r="D26" s="166" t="s">
        <v>56</v>
      </c>
      <c r="E26" s="168" t="s">
        <v>38</v>
      </c>
      <c r="F26" s="168" t="s">
        <v>38</v>
      </c>
      <c r="G26" s="168" t="s">
        <v>38</v>
      </c>
      <c r="H26" s="168" t="s">
        <v>38</v>
      </c>
      <c r="I26" s="168" t="s">
        <v>38</v>
      </c>
      <c r="J26" s="168" t="s">
        <v>38</v>
      </c>
      <c r="K26" s="168" t="s">
        <v>38</v>
      </c>
      <c r="L26" s="168" t="s">
        <v>38</v>
      </c>
      <c r="M26" s="168" t="s">
        <v>38</v>
      </c>
      <c r="N26" s="168" t="s">
        <v>38</v>
      </c>
      <c r="O26" s="168" t="s">
        <v>38</v>
      </c>
      <c r="P26" s="168" t="s">
        <v>38</v>
      </c>
      <c r="Q26" s="169" t="s">
        <v>57</v>
      </c>
      <c r="T26" s="445">
        <f>SUM(T27:T47)</f>
        <v>4870708.75</v>
      </c>
      <c r="U26" s="418">
        <f>SUM(U27:U47)</f>
        <v>4870708.75</v>
      </c>
      <c r="AK26" s="170"/>
    </row>
    <row r="27" spans="1:38" ht="120" x14ac:dyDescent="0.2">
      <c r="A27" s="171">
        <v>6</v>
      </c>
      <c r="B27" s="172" t="s">
        <v>58</v>
      </c>
      <c r="C27" s="173" t="s">
        <v>36</v>
      </c>
      <c r="D27" s="174" t="s">
        <v>59</v>
      </c>
      <c r="E27" s="175" t="s">
        <v>38</v>
      </c>
      <c r="F27" s="175" t="s">
        <v>38</v>
      </c>
      <c r="G27" s="175" t="s">
        <v>38</v>
      </c>
      <c r="H27" s="175" t="s">
        <v>38</v>
      </c>
      <c r="I27" s="175" t="s">
        <v>38</v>
      </c>
      <c r="J27" s="175" t="s">
        <v>38</v>
      </c>
      <c r="K27" s="175" t="s">
        <v>38</v>
      </c>
      <c r="L27" s="175" t="s">
        <v>38</v>
      </c>
      <c r="M27" s="175" t="s">
        <v>38</v>
      </c>
      <c r="N27" s="175" t="s">
        <v>38</v>
      </c>
      <c r="O27" s="175" t="s">
        <v>38</v>
      </c>
      <c r="P27" s="175" t="s">
        <v>38</v>
      </c>
      <c r="Q27" s="174" t="s">
        <v>57</v>
      </c>
      <c r="R27" s="174" t="s">
        <v>60</v>
      </c>
      <c r="S27" s="174"/>
      <c r="T27" s="446">
        <v>1050000</v>
      </c>
      <c r="U27" s="419">
        <f>T27</f>
        <v>1050000</v>
      </c>
      <c r="V27" s="176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8"/>
      <c r="AL27" s="243">
        <v>1036237.5</v>
      </c>
    </row>
    <row r="28" spans="1:38" ht="120" x14ac:dyDescent="0.2">
      <c r="A28" s="171">
        <v>7</v>
      </c>
      <c r="B28" s="172" t="s">
        <v>61</v>
      </c>
      <c r="C28" s="173" t="s">
        <v>36</v>
      </c>
      <c r="D28" s="174" t="s">
        <v>59</v>
      </c>
      <c r="E28" s="175" t="s">
        <v>38</v>
      </c>
      <c r="F28" s="175" t="s">
        <v>38</v>
      </c>
      <c r="G28" s="175" t="s">
        <v>38</v>
      </c>
      <c r="H28" s="175" t="s">
        <v>38</v>
      </c>
      <c r="I28" s="175" t="s">
        <v>38</v>
      </c>
      <c r="J28" s="175" t="s">
        <v>38</v>
      </c>
      <c r="K28" s="175" t="s">
        <v>38</v>
      </c>
      <c r="L28" s="175" t="s">
        <v>38</v>
      </c>
      <c r="M28" s="175" t="s">
        <v>38</v>
      </c>
      <c r="N28" s="175" t="s">
        <v>38</v>
      </c>
      <c r="O28" s="175" t="s">
        <v>38</v>
      </c>
      <c r="P28" s="175" t="s">
        <v>38</v>
      </c>
      <c r="Q28" s="174" t="s">
        <v>57</v>
      </c>
      <c r="R28" s="174" t="s">
        <v>60</v>
      </c>
      <c r="S28" s="166"/>
      <c r="T28" s="446">
        <v>540000</v>
      </c>
      <c r="U28" s="419">
        <f t="shared" ref="U28:U34" si="0">T28</f>
        <v>540000</v>
      </c>
      <c r="V28" s="179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8"/>
      <c r="AL28" s="243">
        <v>526237.5</v>
      </c>
    </row>
    <row r="29" spans="1:38" ht="120" x14ac:dyDescent="0.2">
      <c r="A29" s="171">
        <v>8</v>
      </c>
      <c r="B29" s="172" t="s">
        <v>62</v>
      </c>
      <c r="C29" s="173" t="s">
        <v>36</v>
      </c>
      <c r="D29" s="174" t="s">
        <v>59</v>
      </c>
      <c r="E29" s="175" t="s">
        <v>38</v>
      </c>
      <c r="F29" s="175" t="s">
        <v>38</v>
      </c>
      <c r="G29" s="175" t="s">
        <v>38</v>
      </c>
      <c r="H29" s="175" t="s">
        <v>38</v>
      </c>
      <c r="I29" s="175" t="s">
        <v>38</v>
      </c>
      <c r="J29" s="175" t="s">
        <v>38</v>
      </c>
      <c r="K29" s="175" t="s">
        <v>38</v>
      </c>
      <c r="L29" s="175" t="s">
        <v>38</v>
      </c>
      <c r="M29" s="175" t="s">
        <v>38</v>
      </c>
      <c r="N29" s="175" t="s">
        <v>38</v>
      </c>
      <c r="O29" s="175" t="s">
        <v>38</v>
      </c>
      <c r="P29" s="175" t="s">
        <v>38</v>
      </c>
      <c r="Q29" s="174" t="s">
        <v>57</v>
      </c>
      <c r="R29" s="174" t="s">
        <v>60</v>
      </c>
      <c r="S29" s="166"/>
      <c r="T29" s="446">
        <v>141900</v>
      </c>
      <c r="U29" s="419">
        <f t="shared" si="0"/>
        <v>141900</v>
      </c>
      <c r="V29" s="179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8"/>
      <c r="AL29" s="243">
        <v>128137.5</v>
      </c>
    </row>
    <row r="30" spans="1:38" ht="120" x14ac:dyDescent="0.2">
      <c r="A30" s="171">
        <v>9</v>
      </c>
      <c r="B30" s="172" t="s">
        <v>63</v>
      </c>
      <c r="C30" s="173" t="s">
        <v>36</v>
      </c>
      <c r="D30" s="174" t="s">
        <v>59</v>
      </c>
      <c r="E30" s="175" t="s">
        <v>38</v>
      </c>
      <c r="F30" s="175" t="s">
        <v>38</v>
      </c>
      <c r="G30" s="175" t="s">
        <v>38</v>
      </c>
      <c r="H30" s="175" t="s">
        <v>38</v>
      </c>
      <c r="I30" s="175" t="s">
        <v>38</v>
      </c>
      <c r="J30" s="175" t="s">
        <v>38</v>
      </c>
      <c r="K30" s="175" t="s">
        <v>38</v>
      </c>
      <c r="L30" s="175" t="s">
        <v>38</v>
      </c>
      <c r="M30" s="175" t="s">
        <v>38</v>
      </c>
      <c r="N30" s="175" t="s">
        <v>38</v>
      </c>
      <c r="O30" s="175" t="s">
        <v>38</v>
      </c>
      <c r="P30" s="175" t="s">
        <v>38</v>
      </c>
      <c r="Q30" s="174" t="s">
        <v>57</v>
      </c>
      <c r="R30" s="174" t="s">
        <v>60</v>
      </c>
      <c r="S30" s="166"/>
      <c r="T30" s="446">
        <v>148500</v>
      </c>
      <c r="U30" s="419">
        <f t="shared" si="0"/>
        <v>148500</v>
      </c>
      <c r="V30" s="179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8"/>
      <c r="AL30" s="243">
        <v>134737.5</v>
      </c>
    </row>
    <row r="31" spans="1:38" ht="93.75" customHeight="1" x14ac:dyDescent="0.2">
      <c r="A31" s="171">
        <v>10</v>
      </c>
      <c r="B31" s="172" t="s">
        <v>64</v>
      </c>
      <c r="C31" s="173" t="s">
        <v>36</v>
      </c>
      <c r="D31" s="180" t="s">
        <v>65</v>
      </c>
      <c r="E31" s="181" t="s">
        <v>38</v>
      </c>
      <c r="F31" s="181" t="s">
        <v>38</v>
      </c>
      <c r="G31" s="181" t="s">
        <v>38</v>
      </c>
      <c r="H31" s="181"/>
      <c r="I31" s="181"/>
      <c r="J31" s="181"/>
      <c r="K31" s="181"/>
      <c r="L31" s="181" t="s">
        <v>38</v>
      </c>
      <c r="M31" s="175" t="s">
        <v>38</v>
      </c>
      <c r="N31" s="175" t="s">
        <v>38</v>
      </c>
      <c r="O31" s="175" t="s">
        <v>38</v>
      </c>
      <c r="P31" s="181" t="s">
        <v>38</v>
      </c>
      <c r="Q31" s="174" t="s">
        <v>57</v>
      </c>
      <c r="R31" s="174" t="s">
        <v>60</v>
      </c>
      <c r="S31" s="166"/>
      <c r="T31" s="446">
        <v>750000</v>
      </c>
      <c r="U31" s="419">
        <f t="shared" si="0"/>
        <v>750000</v>
      </c>
      <c r="V31" s="179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8"/>
      <c r="AL31" s="243">
        <v>736237.5</v>
      </c>
    </row>
    <row r="32" spans="1:38" ht="76.5" x14ac:dyDescent="0.2">
      <c r="A32" s="171">
        <v>11</v>
      </c>
      <c r="B32" s="172" t="s">
        <v>66</v>
      </c>
      <c r="C32" s="173" t="s">
        <v>36</v>
      </c>
      <c r="D32" s="180" t="s">
        <v>67</v>
      </c>
      <c r="E32" s="182"/>
      <c r="F32" s="182"/>
      <c r="G32" s="182"/>
      <c r="H32" s="181" t="s">
        <v>38</v>
      </c>
      <c r="I32" s="181" t="s">
        <v>38</v>
      </c>
      <c r="J32" s="181" t="s">
        <v>38</v>
      </c>
      <c r="K32" s="181" t="s">
        <v>38</v>
      </c>
      <c r="L32" s="182"/>
      <c r="M32" s="175"/>
      <c r="N32" s="175"/>
      <c r="O32" s="175"/>
      <c r="P32" s="182"/>
      <c r="Q32" s="174" t="s">
        <v>57</v>
      </c>
      <c r="R32" s="174" t="s">
        <v>60</v>
      </c>
      <c r="S32" s="166"/>
      <c r="T32" s="446">
        <v>26000</v>
      </c>
      <c r="U32" s="419">
        <f t="shared" si="0"/>
        <v>26000</v>
      </c>
      <c r="V32" s="179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8"/>
      <c r="AL32" s="243">
        <v>12237.5</v>
      </c>
    </row>
    <row r="33" spans="1:38" ht="96" x14ac:dyDescent="0.2">
      <c r="A33" s="171">
        <v>12</v>
      </c>
      <c r="B33" s="172" t="s">
        <v>68</v>
      </c>
      <c r="C33" s="173" t="s">
        <v>36</v>
      </c>
      <c r="D33" s="180" t="s">
        <v>69</v>
      </c>
      <c r="E33" s="181" t="s">
        <v>38</v>
      </c>
      <c r="F33" s="181" t="s">
        <v>38</v>
      </c>
      <c r="G33" s="181" t="s">
        <v>38</v>
      </c>
      <c r="H33" s="181" t="s">
        <v>38</v>
      </c>
      <c r="I33" s="181" t="s">
        <v>38</v>
      </c>
      <c r="J33" s="181" t="s">
        <v>38</v>
      </c>
      <c r="K33" s="181" t="s">
        <v>38</v>
      </c>
      <c r="L33" s="181" t="s">
        <v>38</v>
      </c>
      <c r="M33" s="175" t="s">
        <v>38</v>
      </c>
      <c r="N33" s="175" t="s">
        <v>38</v>
      </c>
      <c r="O33" s="175" t="s">
        <v>38</v>
      </c>
      <c r="P33" s="181" t="s">
        <v>38</v>
      </c>
      <c r="Q33" s="174" t="s">
        <v>57</v>
      </c>
      <c r="R33" s="174" t="s">
        <v>60</v>
      </c>
      <c r="S33" s="166"/>
      <c r="T33" s="446">
        <v>67500</v>
      </c>
      <c r="U33" s="419">
        <f t="shared" si="0"/>
        <v>67500</v>
      </c>
      <c r="V33" s="179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8"/>
      <c r="AL33" s="243">
        <v>53737.5</v>
      </c>
    </row>
    <row r="34" spans="1:38" ht="96" x14ac:dyDescent="0.2">
      <c r="A34" s="171">
        <v>13</v>
      </c>
      <c r="B34" s="172" t="s">
        <v>70</v>
      </c>
      <c r="C34" s="173" t="s">
        <v>36</v>
      </c>
      <c r="D34" s="180" t="s">
        <v>71</v>
      </c>
      <c r="E34" s="181"/>
      <c r="F34" s="181"/>
      <c r="G34" s="181" t="s">
        <v>38</v>
      </c>
      <c r="H34" s="181" t="s">
        <v>38</v>
      </c>
      <c r="I34" s="181"/>
      <c r="J34" s="181"/>
      <c r="K34" s="181"/>
      <c r="L34" s="181"/>
      <c r="M34" s="175" t="s">
        <v>38</v>
      </c>
      <c r="N34" s="175" t="s">
        <v>38</v>
      </c>
      <c r="O34" s="175"/>
      <c r="P34" s="181"/>
      <c r="Q34" s="174" t="s">
        <v>57</v>
      </c>
      <c r="R34" s="174" t="s">
        <v>60</v>
      </c>
      <c r="S34" s="166"/>
      <c r="T34" s="446">
        <v>47100</v>
      </c>
      <c r="U34" s="419">
        <f t="shared" si="0"/>
        <v>47100</v>
      </c>
      <c r="V34" s="179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8"/>
      <c r="AL34" s="243">
        <v>33337.5</v>
      </c>
    </row>
    <row r="35" spans="1:38" ht="72" x14ac:dyDescent="0.2">
      <c r="A35" s="156">
        <v>14</v>
      </c>
      <c r="B35" s="161" t="s">
        <v>72</v>
      </c>
      <c r="C35" s="128" t="s">
        <v>73</v>
      </c>
      <c r="D35" s="183" t="s">
        <v>74</v>
      </c>
      <c r="E35" s="184" t="s">
        <v>51</v>
      </c>
      <c r="F35" s="184" t="s">
        <v>51</v>
      </c>
      <c r="G35" s="184" t="s">
        <v>51</v>
      </c>
      <c r="H35" s="184" t="s">
        <v>51</v>
      </c>
      <c r="I35" s="184" t="s">
        <v>51</v>
      </c>
      <c r="J35" s="184" t="s">
        <v>51</v>
      </c>
      <c r="K35" s="184" t="s">
        <v>51</v>
      </c>
      <c r="L35" s="184" t="s">
        <v>51</v>
      </c>
      <c r="M35" s="128" t="s">
        <v>51</v>
      </c>
      <c r="N35" s="128" t="s">
        <v>51</v>
      </c>
      <c r="O35" s="128" t="s">
        <v>51</v>
      </c>
      <c r="P35" s="184" t="s">
        <v>51</v>
      </c>
      <c r="Q35" s="128" t="s">
        <v>75</v>
      </c>
      <c r="R35" s="183" t="s">
        <v>76</v>
      </c>
      <c r="S35" s="185"/>
      <c r="T35" s="447">
        <v>560234</v>
      </c>
      <c r="U35" s="420">
        <f>T35</f>
        <v>560234</v>
      </c>
      <c r="V35" s="186" t="s">
        <v>77</v>
      </c>
      <c r="W35" s="160" t="s">
        <v>51</v>
      </c>
      <c r="X35" s="160" t="s">
        <v>51</v>
      </c>
      <c r="Y35" s="160" t="s">
        <v>51</v>
      </c>
      <c r="Z35" s="160" t="s">
        <v>51</v>
      </c>
      <c r="AA35" s="160" t="s">
        <v>51</v>
      </c>
      <c r="AB35" s="160" t="s">
        <v>51</v>
      </c>
      <c r="AC35" s="160" t="s">
        <v>51</v>
      </c>
      <c r="AD35" s="160" t="s">
        <v>51</v>
      </c>
      <c r="AE35" s="160" t="s">
        <v>51</v>
      </c>
      <c r="AF35" s="160" t="s">
        <v>51</v>
      </c>
      <c r="AG35" s="160" t="s">
        <v>51</v>
      </c>
      <c r="AH35" s="160"/>
      <c r="AI35" s="160"/>
      <c r="AJ35" s="160"/>
      <c r="AK35" s="267"/>
      <c r="AL35" s="243">
        <v>541884.5</v>
      </c>
    </row>
    <row r="36" spans="1:38" ht="72" x14ac:dyDescent="0.2">
      <c r="A36" s="156">
        <v>15</v>
      </c>
      <c r="B36" s="161" t="s">
        <v>78</v>
      </c>
      <c r="C36" s="128" t="s">
        <v>73</v>
      </c>
      <c r="D36" s="183" t="s">
        <v>74</v>
      </c>
      <c r="E36" s="184" t="s">
        <v>51</v>
      </c>
      <c r="F36" s="184" t="s">
        <v>51</v>
      </c>
      <c r="G36" s="184" t="s">
        <v>51</v>
      </c>
      <c r="H36" s="184" t="s">
        <v>51</v>
      </c>
      <c r="I36" s="184" t="s">
        <v>51</v>
      </c>
      <c r="J36" s="184" t="s">
        <v>51</v>
      </c>
      <c r="K36" s="184" t="s">
        <v>51</v>
      </c>
      <c r="L36" s="184" t="s">
        <v>51</v>
      </c>
      <c r="M36" s="128" t="s">
        <v>51</v>
      </c>
      <c r="N36" s="128" t="s">
        <v>51</v>
      </c>
      <c r="O36" s="128" t="s">
        <v>51</v>
      </c>
      <c r="P36" s="184" t="s">
        <v>51</v>
      </c>
      <c r="Q36" s="128" t="s">
        <v>75</v>
      </c>
      <c r="R36" s="183" t="s">
        <v>76</v>
      </c>
      <c r="S36" s="185"/>
      <c r="T36" s="447">
        <v>62040</v>
      </c>
      <c r="U36" s="420">
        <f t="shared" ref="U36:U47" si="1">T36</f>
        <v>62040</v>
      </c>
      <c r="V36" s="186" t="s">
        <v>79</v>
      </c>
      <c r="W36" s="160"/>
      <c r="X36" s="160"/>
      <c r="Y36" s="160"/>
      <c r="Z36" s="160" t="s">
        <v>51</v>
      </c>
      <c r="AA36" s="160" t="s">
        <v>51</v>
      </c>
      <c r="AB36" s="160"/>
      <c r="AC36" s="160"/>
      <c r="AD36" s="160" t="s">
        <v>51</v>
      </c>
      <c r="AE36" s="160" t="s">
        <v>51</v>
      </c>
      <c r="AF36" s="160"/>
      <c r="AG36" s="160" t="s">
        <v>51</v>
      </c>
      <c r="AH36" s="160"/>
      <c r="AI36" s="160"/>
      <c r="AJ36" s="160"/>
      <c r="AK36" s="267"/>
      <c r="AL36" s="243">
        <v>48277.5</v>
      </c>
    </row>
    <row r="37" spans="1:38" ht="72" x14ac:dyDescent="0.2">
      <c r="A37" s="156">
        <v>16</v>
      </c>
      <c r="B37" s="161" t="s">
        <v>80</v>
      </c>
      <c r="C37" s="128" t="s">
        <v>73</v>
      </c>
      <c r="D37" s="183" t="s">
        <v>74</v>
      </c>
      <c r="E37" s="184"/>
      <c r="F37" s="184"/>
      <c r="G37" s="184"/>
      <c r="H37" s="184"/>
      <c r="I37" s="184"/>
      <c r="J37" s="184"/>
      <c r="K37" s="184" t="s">
        <v>51</v>
      </c>
      <c r="L37" s="184" t="s">
        <v>51</v>
      </c>
      <c r="M37" s="128" t="s">
        <v>51</v>
      </c>
      <c r="N37" s="128" t="s">
        <v>51</v>
      </c>
      <c r="O37" s="128"/>
      <c r="P37" s="184"/>
      <c r="Q37" s="128" t="s">
        <v>75</v>
      </c>
      <c r="R37" s="183" t="s">
        <v>76</v>
      </c>
      <c r="S37" s="185"/>
      <c r="T37" s="447">
        <v>58029</v>
      </c>
      <c r="U37" s="420">
        <f t="shared" si="1"/>
        <v>58029</v>
      </c>
      <c r="V37" s="186" t="s">
        <v>81</v>
      </c>
      <c r="W37" s="160"/>
      <c r="X37" s="160"/>
      <c r="Y37" s="160"/>
      <c r="Z37" s="160"/>
      <c r="AA37" s="160"/>
      <c r="AB37" s="160"/>
      <c r="AC37" s="160"/>
      <c r="AD37" s="160" t="s">
        <v>51</v>
      </c>
      <c r="AE37" s="160" t="s">
        <v>51</v>
      </c>
      <c r="AF37" s="160" t="s">
        <v>51</v>
      </c>
      <c r="AG37" s="160"/>
      <c r="AH37" s="160"/>
      <c r="AI37" s="160"/>
      <c r="AJ37" s="160"/>
      <c r="AK37" s="267"/>
      <c r="AL37" s="243">
        <v>44266.5</v>
      </c>
    </row>
    <row r="38" spans="1:38" ht="72" x14ac:dyDescent="0.2">
      <c r="A38" s="156">
        <v>17</v>
      </c>
      <c r="B38" s="161" t="s">
        <v>448</v>
      </c>
      <c r="C38" s="128" t="s">
        <v>73</v>
      </c>
      <c r="D38" s="183" t="s">
        <v>74</v>
      </c>
      <c r="E38" s="184"/>
      <c r="F38" s="184"/>
      <c r="G38" s="184"/>
      <c r="H38" s="184"/>
      <c r="I38" s="184" t="s">
        <v>51</v>
      </c>
      <c r="J38" s="184"/>
      <c r="K38" s="184"/>
      <c r="L38" s="184"/>
      <c r="M38" s="128"/>
      <c r="N38" s="128"/>
      <c r="O38" s="128"/>
      <c r="P38" s="184"/>
      <c r="Q38" s="128" t="s">
        <v>75</v>
      </c>
      <c r="R38" s="183" t="s">
        <v>76</v>
      </c>
      <c r="S38" s="185"/>
      <c r="T38" s="447">
        <v>161100</v>
      </c>
      <c r="U38" s="420">
        <f t="shared" si="1"/>
        <v>161100</v>
      </c>
      <c r="V38" s="186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267"/>
      <c r="AL38" s="243">
        <v>6880.75</v>
      </c>
    </row>
    <row r="39" spans="1:38" ht="72" x14ac:dyDescent="0.2">
      <c r="A39" s="156">
        <v>18</v>
      </c>
      <c r="B39" s="161" t="s">
        <v>82</v>
      </c>
      <c r="C39" s="128" t="s">
        <v>83</v>
      </c>
      <c r="D39" s="183" t="s">
        <v>74</v>
      </c>
      <c r="E39" s="184" t="s">
        <v>51</v>
      </c>
      <c r="F39" s="184" t="s">
        <v>51</v>
      </c>
      <c r="G39" s="184" t="s">
        <v>51</v>
      </c>
      <c r="H39" s="184" t="s">
        <v>51</v>
      </c>
      <c r="I39" s="184" t="s">
        <v>51</v>
      </c>
      <c r="J39" s="184" t="s">
        <v>51</v>
      </c>
      <c r="K39" s="184" t="s">
        <v>51</v>
      </c>
      <c r="L39" s="184" t="s">
        <v>51</v>
      </c>
      <c r="M39" s="128" t="s">
        <v>51</v>
      </c>
      <c r="N39" s="128" t="s">
        <v>51</v>
      </c>
      <c r="O39" s="128" t="s">
        <v>51</v>
      </c>
      <c r="P39" s="184" t="s">
        <v>51</v>
      </c>
      <c r="Q39" s="128" t="s">
        <v>75</v>
      </c>
      <c r="R39" s="183" t="s">
        <v>76</v>
      </c>
      <c r="S39" s="185"/>
      <c r="T39" s="447">
        <v>112402</v>
      </c>
      <c r="U39" s="420">
        <f t="shared" si="1"/>
        <v>112402</v>
      </c>
      <c r="V39" s="186" t="s">
        <v>84</v>
      </c>
      <c r="W39" s="160" t="s">
        <v>51</v>
      </c>
      <c r="X39" s="160" t="s">
        <v>51</v>
      </c>
      <c r="Y39" s="160" t="s">
        <v>51</v>
      </c>
      <c r="Z39" s="160" t="s">
        <v>51</v>
      </c>
      <c r="AA39" s="160" t="s">
        <v>51</v>
      </c>
      <c r="AB39" s="160" t="s">
        <v>51</v>
      </c>
      <c r="AC39" s="160" t="s">
        <v>51</v>
      </c>
      <c r="AD39" s="160" t="s">
        <v>51</v>
      </c>
      <c r="AE39" s="160" t="s">
        <v>51</v>
      </c>
      <c r="AF39" s="160" t="s">
        <v>51</v>
      </c>
      <c r="AG39" s="160" t="s">
        <v>51</v>
      </c>
      <c r="AH39" s="160"/>
      <c r="AI39" s="160"/>
      <c r="AJ39" s="160"/>
      <c r="AK39" s="267"/>
      <c r="AL39" s="243">
        <v>98639.5</v>
      </c>
    </row>
    <row r="40" spans="1:38" ht="72" x14ac:dyDescent="0.2">
      <c r="A40" s="156">
        <v>19</v>
      </c>
      <c r="B40" s="161" t="s">
        <v>85</v>
      </c>
      <c r="C40" s="128" t="s">
        <v>83</v>
      </c>
      <c r="D40" s="183" t="s">
        <v>74</v>
      </c>
      <c r="E40" s="184" t="s">
        <v>51</v>
      </c>
      <c r="F40" s="184" t="s">
        <v>51</v>
      </c>
      <c r="G40" s="184" t="s">
        <v>51</v>
      </c>
      <c r="H40" s="184" t="s">
        <v>51</v>
      </c>
      <c r="I40" s="184" t="s">
        <v>51</v>
      </c>
      <c r="J40" s="184" t="s">
        <v>51</v>
      </c>
      <c r="K40" s="184" t="s">
        <v>51</v>
      </c>
      <c r="L40" s="184" t="s">
        <v>51</v>
      </c>
      <c r="M40" s="128" t="s">
        <v>51</v>
      </c>
      <c r="N40" s="128" t="s">
        <v>51</v>
      </c>
      <c r="O40" s="128" t="s">
        <v>51</v>
      </c>
      <c r="P40" s="184" t="s">
        <v>51</v>
      </c>
      <c r="Q40" s="128" t="s">
        <v>75</v>
      </c>
      <c r="R40" s="183" t="s">
        <v>76</v>
      </c>
      <c r="S40" s="185"/>
      <c r="T40" s="447">
        <v>127623</v>
      </c>
      <c r="U40" s="420">
        <f t="shared" si="1"/>
        <v>127623</v>
      </c>
      <c r="V40" s="186" t="s">
        <v>86</v>
      </c>
      <c r="W40" s="160"/>
      <c r="X40" s="160"/>
      <c r="Y40" s="160"/>
      <c r="Z40" s="160" t="s">
        <v>51</v>
      </c>
      <c r="AA40" s="160" t="s">
        <v>51</v>
      </c>
      <c r="AB40" s="160"/>
      <c r="AC40" s="160"/>
      <c r="AD40" s="160" t="s">
        <v>51</v>
      </c>
      <c r="AE40" s="160" t="s">
        <v>51</v>
      </c>
      <c r="AF40" s="160"/>
      <c r="AG40" s="160" t="s">
        <v>51</v>
      </c>
      <c r="AH40" s="160"/>
      <c r="AI40" s="160"/>
      <c r="AJ40" s="160"/>
      <c r="AK40" s="267"/>
      <c r="AL40" s="243">
        <v>113860.5</v>
      </c>
    </row>
    <row r="41" spans="1:38" ht="72" x14ac:dyDescent="0.2">
      <c r="A41" s="156">
        <v>20</v>
      </c>
      <c r="B41" s="161" t="s">
        <v>87</v>
      </c>
      <c r="C41" s="128" t="s">
        <v>83</v>
      </c>
      <c r="D41" s="183" t="s">
        <v>74</v>
      </c>
      <c r="E41" s="184"/>
      <c r="F41" s="184"/>
      <c r="G41" s="184"/>
      <c r="H41" s="184"/>
      <c r="I41" s="184"/>
      <c r="J41" s="184"/>
      <c r="K41" s="184" t="s">
        <v>51</v>
      </c>
      <c r="L41" s="184" t="s">
        <v>51</v>
      </c>
      <c r="M41" s="128" t="s">
        <v>51</v>
      </c>
      <c r="N41" s="128" t="s">
        <v>51</v>
      </c>
      <c r="O41" s="128"/>
      <c r="P41" s="184"/>
      <c r="Q41" s="128" t="s">
        <v>75</v>
      </c>
      <c r="R41" s="183" t="s">
        <v>76</v>
      </c>
      <c r="S41" s="185"/>
      <c r="T41" s="447">
        <v>221790</v>
      </c>
      <c r="U41" s="420">
        <f t="shared" si="1"/>
        <v>221790</v>
      </c>
      <c r="V41" s="186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267"/>
      <c r="AL41" s="243">
        <v>217202.5</v>
      </c>
    </row>
    <row r="42" spans="1:38" ht="72" x14ac:dyDescent="0.2">
      <c r="A42" s="156">
        <v>21</v>
      </c>
      <c r="B42" s="161" t="s">
        <v>88</v>
      </c>
      <c r="C42" s="128" t="s">
        <v>89</v>
      </c>
      <c r="D42" s="183" t="s">
        <v>74</v>
      </c>
      <c r="E42" s="184"/>
      <c r="F42" s="184"/>
      <c r="G42" s="184"/>
      <c r="H42" s="184"/>
      <c r="I42" s="184"/>
      <c r="J42" s="184"/>
      <c r="K42" s="184" t="s">
        <v>51</v>
      </c>
      <c r="L42" s="184" t="s">
        <v>51</v>
      </c>
      <c r="M42" s="128" t="s">
        <v>51</v>
      </c>
      <c r="N42" s="128" t="s">
        <v>51</v>
      </c>
      <c r="O42" s="128"/>
      <c r="P42" s="184"/>
      <c r="Q42" s="128" t="s">
        <v>75</v>
      </c>
      <c r="R42" s="183" t="s">
        <v>76</v>
      </c>
      <c r="S42" s="185"/>
      <c r="T42" s="447">
        <v>73830</v>
      </c>
      <c r="U42" s="420">
        <f t="shared" si="1"/>
        <v>73830</v>
      </c>
      <c r="V42" s="186" t="s">
        <v>90</v>
      </c>
      <c r="W42" s="160"/>
      <c r="X42" s="160"/>
      <c r="Y42" s="160"/>
      <c r="Z42" s="160"/>
      <c r="AA42" s="160"/>
      <c r="AB42" s="160"/>
      <c r="AC42" s="160"/>
      <c r="AD42" s="160" t="s">
        <v>51</v>
      </c>
      <c r="AE42" s="160" t="s">
        <v>51</v>
      </c>
      <c r="AF42" s="160"/>
      <c r="AG42" s="160"/>
      <c r="AH42" s="160"/>
      <c r="AI42" s="160"/>
      <c r="AJ42" s="160"/>
      <c r="AK42" s="267"/>
      <c r="AL42" s="243">
        <v>60067.5</v>
      </c>
    </row>
    <row r="43" spans="1:38" ht="72" x14ac:dyDescent="0.2">
      <c r="A43" s="156">
        <v>22</v>
      </c>
      <c r="B43" s="161" t="s">
        <v>88</v>
      </c>
      <c r="C43" s="128" t="s">
        <v>91</v>
      </c>
      <c r="D43" s="183" t="s">
        <v>74</v>
      </c>
      <c r="E43" s="184"/>
      <c r="F43" s="184"/>
      <c r="G43" s="184"/>
      <c r="H43" s="184"/>
      <c r="I43" s="184"/>
      <c r="J43" s="184"/>
      <c r="K43" s="184" t="s">
        <v>51</v>
      </c>
      <c r="L43" s="184" t="s">
        <v>51</v>
      </c>
      <c r="M43" s="128" t="s">
        <v>51</v>
      </c>
      <c r="N43" s="128" t="s">
        <v>51</v>
      </c>
      <c r="O43" s="128"/>
      <c r="P43" s="184"/>
      <c r="Q43" s="128" t="s">
        <v>75</v>
      </c>
      <c r="R43" s="183" t="s">
        <v>76</v>
      </c>
      <c r="S43" s="185"/>
      <c r="T43" s="447">
        <v>73230</v>
      </c>
      <c r="U43" s="420">
        <f t="shared" si="1"/>
        <v>73230</v>
      </c>
      <c r="V43" s="186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267"/>
    </row>
    <row r="44" spans="1:38" ht="72" x14ac:dyDescent="0.2">
      <c r="A44" s="156">
        <v>23</v>
      </c>
      <c r="B44" s="161" t="s">
        <v>92</v>
      </c>
      <c r="C44" s="128" t="s">
        <v>93</v>
      </c>
      <c r="D44" s="183" t="s">
        <v>74</v>
      </c>
      <c r="E44" s="184"/>
      <c r="F44" s="184"/>
      <c r="G44" s="184"/>
      <c r="H44" s="184"/>
      <c r="I44" s="184"/>
      <c r="J44" s="184" t="s">
        <v>51</v>
      </c>
      <c r="K44" s="184" t="s">
        <v>51</v>
      </c>
      <c r="L44" s="184" t="s">
        <v>51</v>
      </c>
      <c r="M44" s="128" t="s">
        <v>51</v>
      </c>
      <c r="N44" s="128" t="s">
        <v>51</v>
      </c>
      <c r="O44" s="128" t="s">
        <v>51</v>
      </c>
      <c r="P44" s="184" t="s">
        <v>51</v>
      </c>
      <c r="Q44" s="128" t="s">
        <v>75</v>
      </c>
      <c r="R44" s="183" t="s">
        <v>76</v>
      </c>
      <c r="S44" s="185"/>
      <c r="T44" s="447">
        <v>200000</v>
      </c>
      <c r="U44" s="420">
        <f t="shared" si="1"/>
        <v>200000</v>
      </c>
      <c r="V44" s="186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267"/>
    </row>
    <row r="45" spans="1:38" ht="72" x14ac:dyDescent="0.2">
      <c r="A45" s="156">
        <v>24</v>
      </c>
      <c r="B45" s="161" t="s">
        <v>94</v>
      </c>
      <c r="C45" s="128" t="s">
        <v>91</v>
      </c>
      <c r="D45" s="183" t="s">
        <v>74</v>
      </c>
      <c r="E45" s="184"/>
      <c r="F45" s="184"/>
      <c r="G45" s="184"/>
      <c r="H45" s="184"/>
      <c r="I45" s="184"/>
      <c r="J45" s="184"/>
      <c r="K45" s="184"/>
      <c r="L45" s="184"/>
      <c r="M45" s="128" t="s">
        <v>51</v>
      </c>
      <c r="N45" s="128"/>
      <c r="O45" s="128"/>
      <c r="P45" s="184"/>
      <c r="Q45" s="128" t="s">
        <v>75</v>
      </c>
      <c r="R45" s="183" t="s">
        <v>76</v>
      </c>
      <c r="S45" s="185"/>
      <c r="T45" s="448">
        <v>37430.75</v>
      </c>
      <c r="U45" s="420">
        <f t="shared" si="1"/>
        <v>37430.75</v>
      </c>
      <c r="V45" s="186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267"/>
    </row>
    <row r="46" spans="1:38" ht="76.5" x14ac:dyDescent="0.2">
      <c r="A46" s="156">
        <v>25</v>
      </c>
      <c r="B46" s="161" t="s">
        <v>95</v>
      </c>
      <c r="C46" s="128" t="s">
        <v>73</v>
      </c>
      <c r="D46" s="183" t="s">
        <v>96</v>
      </c>
      <c r="E46" s="184"/>
      <c r="F46" s="184"/>
      <c r="G46" s="184"/>
      <c r="H46" s="184"/>
      <c r="I46" s="184" t="s">
        <v>51</v>
      </c>
      <c r="J46" s="184" t="s">
        <v>51</v>
      </c>
      <c r="K46" s="184"/>
      <c r="L46" s="184"/>
      <c r="M46" s="128"/>
      <c r="N46" s="128"/>
      <c r="O46" s="128"/>
      <c r="P46" s="184"/>
      <c r="Q46" s="128" t="s">
        <v>75</v>
      </c>
      <c r="R46" s="183" t="s">
        <v>76</v>
      </c>
      <c r="S46" s="185"/>
      <c r="T46" s="447">
        <v>12000</v>
      </c>
      <c r="U46" s="420">
        <f t="shared" ref="U46" si="2">T46</f>
        <v>12000</v>
      </c>
      <c r="V46" s="186" t="s">
        <v>97</v>
      </c>
      <c r="W46" s="160"/>
      <c r="X46" s="160"/>
      <c r="Y46" s="160"/>
      <c r="Z46" s="160"/>
      <c r="AA46" s="160"/>
      <c r="AB46" s="160"/>
      <c r="AC46" s="160"/>
      <c r="AD46" s="160"/>
      <c r="AE46" s="160" t="s">
        <v>51</v>
      </c>
      <c r="AF46" s="160"/>
      <c r="AG46" s="160" t="s">
        <v>51</v>
      </c>
      <c r="AH46" s="160"/>
      <c r="AI46" s="160"/>
      <c r="AJ46" s="160"/>
      <c r="AK46" s="267"/>
    </row>
    <row r="47" spans="1:38" ht="89.25" x14ac:dyDescent="0.2">
      <c r="A47" s="156">
        <v>26</v>
      </c>
      <c r="B47" s="161" t="s">
        <v>443</v>
      </c>
      <c r="C47" s="128" t="s">
        <v>444</v>
      </c>
      <c r="D47" s="183" t="s">
        <v>445</v>
      </c>
      <c r="E47" s="184"/>
      <c r="F47" s="184"/>
      <c r="G47" s="184"/>
      <c r="H47" s="184"/>
      <c r="I47" s="184" t="s">
        <v>51</v>
      </c>
      <c r="J47" s="184" t="s">
        <v>51</v>
      </c>
      <c r="K47" s="184"/>
      <c r="L47" s="184"/>
      <c r="M47" s="128"/>
      <c r="N47" s="128"/>
      <c r="O47" s="128"/>
      <c r="P47" s="184"/>
      <c r="Q47" s="128" t="s">
        <v>446</v>
      </c>
      <c r="R47" s="183" t="s">
        <v>447</v>
      </c>
      <c r="S47" s="185"/>
      <c r="T47" s="447">
        <v>400000</v>
      </c>
      <c r="U47" s="420">
        <f t="shared" si="1"/>
        <v>400000</v>
      </c>
      <c r="V47" s="186" t="s">
        <v>97</v>
      </c>
      <c r="W47" s="160"/>
      <c r="X47" s="160"/>
      <c r="Y47" s="160"/>
      <c r="Z47" s="160"/>
      <c r="AA47" s="160"/>
      <c r="AB47" s="160"/>
      <c r="AC47" s="160"/>
      <c r="AD47" s="160"/>
      <c r="AE47" s="160" t="s">
        <v>51</v>
      </c>
      <c r="AF47" s="160"/>
      <c r="AG47" s="160" t="s">
        <v>51</v>
      </c>
      <c r="AH47" s="160"/>
      <c r="AI47" s="160"/>
      <c r="AJ47" s="160"/>
      <c r="AK47" s="267"/>
    </row>
    <row r="48" spans="1:38" ht="12.75" x14ac:dyDescent="0.2">
      <c r="A48" s="187"/>
      <c r="B48" s="188"/>
      <c r="C48" s="189"/>
      <c r="D48" s="190"/>
      <c r="E48" s="191"/>
      <c r="F48" s="191"/>
      <c r="G48" s="191"/>
      <c r="H48" s="191"/>
      <c r="I48" s="191"/>
      <c r="J48" s="191"/>
      <c r="K48" s="191"/>
      <c r="L48" s="191"/>
      <c r="M48" s="189"/>
      <c r="N48" s="189"/>
      <c r="O48" s="189"/>
      <c r="P48" s="191"/>
      <c r="Q48" s="189"/>
      <c r="R48" s="190"/>
      <c r="S48" s="192"/>
      <c r="T48" s="449"/>
      <c r="U48" s="421"/>
      <c r="V48" s="194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1:37" ht="12.75" x14ac:dyDescent="0.2">
      <c r="A49" s="187"/>
      <c r="B49" s="188"/>
      <c r="C49" s="189"/>
      <c r="D49" s="190"/>
      <c r="E49" s="191"/>
      <c r="F49" s="191"/>
      <c r="G49" s="191"/>
      <c r="H49" s="191"/>
      <c r="I49" s="191"/>
      <c r="J49" s="191"/>
      <c r="K49" s="191"/>
      <c r="L49" s="191"/>
      <c r="M49" s="189"/>
      <c r="N49" s="189"/>
      <c r="O49" s="189"/>
      <c r="P49" s="191"/>
      <c r="Q49" s="189"/>
      <c r="R49" s="190"/>
      <c r="S49" s="192"/>
      <c r="T49" s="449"/>
      <c r="U49" s="422"/>
      <c r="V49" s="194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1:37" ht="51.75" customHeight="1" x14ac:dyDescent="0.2">
      <c r="A50" s="187"/>
      <c r="B50" s="188"/>
      <c r="C50" s="189"/>
      <c r="D50" s="190"/>
      <c r="E50" s="191"/>
      <c r="F50" s="191"/>
      <c r="G50" s="191"/>
      <c r="H50" s="191"/>
      <c r="I50" s="191"/>
      <c r="J50" s="191"/>
      <c r="K50" s="191"/>
      <c r="L50" s="191"/>
      <c r="M50" s="189"/>
      <c r="N50" s="189"/>
      <c r="O50" s="189"/>
      <c r="P50" s="191"/>
      <c r="Q50" s="189"/>
      <c r="R50" s="190"/>
      <c r="S50" s="192"/>
      <c r="T50" s="449"/>
      <c r="U50" s="422"/>
      <c r="V50" s="194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</row>
    <row r="51" spans="1:37" ht="12.75" customHeight="1" x14ac:dyDescent="0.2">
      <c r="A51" s="148" t="s">
        <v>3</v>
      </c>
      <c r="Q51" s="149"/>
      <c r="R51" s="149"/>
      <c r="T51" s="436"/>
      <c r="U51" s="413"/>
      <c r="V51" s="150"/>
    </row>
    <row r="52" spans="1:37" ht="12.75" customHeight="1" x14ac:dyDescent="0.2">
      <c r="A52" s="148" t="s">
        <v>98</v>
      </c>
      <c r="Q52" s="149"/>
      <c r="R52" s="149"/>
      <c r="T52" s="436"/>
      <c r="U52" s="413"/>
      <c r="V52" s="150"/>
    </row>
    <row r="53" spans="1:37" ht="12.75" customHeight="1" x14ac:dyDescent="0.2">
      <c r="A53" s="148" t="s">
        <v>99</v>
      </c>
      <c r="Q53" s="149"/>
      <c r="R53" s="149"/>
      <c r="T53" s="436"/>
      <c r="U53" s="413"/>
      <c r="V53" s="150"/>
    </row>
    <row r="54" spans="1:37" ht="12.75" customHeight="1" x14ac:dyDescent="0.2">
      <c r="A54" s="148" t="s">
        <v>6</v>
      </c>
      <c r="Q54" s="149"/>
      <c r="R54" s="149"/>
      <c r="T54" s="436"/>
      <c r="U54" s="413"/>
      <c r="V54" s="150"/>
    </row>
    <row r="55" spans="1:37" ht="13.5" customHeight="1" thickBot="1" x14ac:dyDescent="0.25">
      <c r="A55" s="305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310" t="s">
        <v>8</v>
      </c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2"/>
    </row>
    <row r="56" spans="1:37" ht="12.75" customHeight="1" x14ac:dyDescent="0.2">
      <c r="A56" s="291" t="s">
        <v>11</v>
      </c>
      <c r="B56" s="286" t="s">
        <v>12</v>
      </c>
      <c r="C56" s="286" t="s">
        <v>100</v>
      </c>
      <c r="D56" s="286" t="s">
        <v>14</v>
      </c>
      <c r="E56" s="304" t="s">
        <v>15</v>
      </c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5"/>
      <c r="Q56" s="292" t="s">
        <v>16</v>
      </c>
      <c r="R56" s="294" t="s">
        <v>17</v>
      </c>
      <c r="S56" s="283" t="s">
        <v>18</v>
      </c>
      <c r="T56" s="284"/>
      <c r="U56" s="285"/>
      <c r="V56" s="278" t="s">
        <v>19</v>
      </c>
      <c r="W56" s="308" t="s">
        <v>15</v>
      </c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309"/>
      <c r="AI56" s="313" t="s">
        <v>20</v>
      </c>
      <c r="AJ56" s="313" t="s">
        <v>21</v>
      </c>
      <c r="AK56" s="315" t="s">
        <v>22</v>
      </c>
    </row>
    <row r="57" spans="1:37" ht="51.75" customHeight="1" thickBot="1" x14ac:dyDescent="0.25">
      <c r="A57" s="287"/>
      <c r="B57" s="287"/>
      <c r="C57" s="287"/>
      <c r="D57" s="287"/>
      <c r="E57" s="197" t="s">
        <v>23</v>
      </c>
      <c r="F57" s="197" t="s">
        <v>24</v>
      </c>
      <c r="G57" s="197" t="s">
        <v>25</v>
      </c>
      <c r="H57" s="197" t="s">
        <v>26</v>
      </c>
      <c r="I57" s="197" t="s">
        <v>25</v>
      </c>
      <c r="J57" s="197" t="s">
        <v>27</v>
      </c>
      <c r="K57" s="197" t="s">
        <v>27</v>
      </c>
      <c r="L57" s="197" t="s">
        <v>26</v>
      </c>
      <c r="M57" s="197" t="s">
        <v>28</v>
      </c>
      <c r="N57" s="197" t="s">
        <v>29</v>
      </c>
      <c r="O57" s="197" t="s">
        <v>30</v>
      </c>
      <c r="P57" s="197" t="s">
        <v>31</v>
      </c>
      <c r="Q57" s="293"/>
      <c r="R57" s="287"/>
      <c r="S57" s="236" t="s">
        <v>101</v>
      </c>
      <c r="T57" s="450" t="s">
        <v>33</v>
      </c>
      <c r="U57" s="423" t="s">
        <v>34</v>
      </c>
      <c r="V57" s="279"/>
      <c r="W57" s="198" t="s">
        <v>23</v>
      </c>
      <c r="X57" s="198" t="s">
        <v>24</v>
      </c>
      <c r="Y57" s="198" t="s">
        <v>25</v>
      </c>
      <c r="Z57" s="198" t="s">
        <v>26</v>
      </c>
      <c r="AA57" s="198" t="s">
        <v>25</v>
      </c>
      <c r="AB57" s="198" t="s">
        <v>27</v>
      </c>
      <c r="AC57" s="198" t="s">
        <v>27</v>
      </c>
      <c r="AD57" s="198" t="s">
        <v>26</v>
      </c>
      <c r="AE57" s="198" t="s">
        <v>28</v>
      </c>
      <c r="AF57" s="198" t="s">
        <v>29</v>
      </c>
      <c r="AG57" s="198" t="s">
        <v>30</v>
      </c>
      <c r="AH57" s="198" t="s">
        <v>31</v>
      </c>
      <c r="AI57" s="314"/>
      <c r="AJ57" s="314"/>
      <c r="AK57" s="316"/>
    </row>
    <row r="58" spans="1:37" ht="68.25" thickBot="1" x14ac:dyDescent="0.25">
      <c r="A58" s="199">
        <v>1</v>
      </c>
      <c r="B58" s="200" t="s">
        <v>102</v>
      </c>
      <c r="C58" s="201" t="s">
        <v>36</v>
      </c>
      <c r="D58" s="202" t="s">
        <v>103</v>
      </c>
      <c r="E58" s="203"/>
      <c r="F58" s="203" t="s">
        <v>38</v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174" t="s">
        <v>52</v>
      </c>
      <c r="R58" s="204" t="s">
        <v>104</v>
      </c>
      <c r="S58" s="205"/>
      <c r="T58" s="451">
        <v>1500</v>
      </c>
      <c r="U58" s="424">
        <v>15000</v>
      </c>
      <c r="V58" s="206" t="s">
        <v>105</v>
      </c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</row>
    <row r="59" spans="1:37" ht="68.25" customHeight="1" x14ac:dyDescent="0.2">
      <c r="A59" s="208">
        <v>2</v>
      </c>
      <c r="B59" s="209" t="s">
        <v>106</v>
      </c>
      <c r="C59" s="210" t="s">
        <v>36</v>
      </c>
      <c r="D59" s="176" t="s">
        <v>107</v>
      </c>
      <c r="E59" s="210" t="s">
        <v>51</v>
      </c>
      <c r="F59" s="210" t="s">
        <v>51</v>
      </c>
      <c r="G59" s="210" t="s">
        <v>51</v>
      </c>
      <c r="H59" s="210" t="s">
        <v>51</v>
      </c>
      <c r="I59" s="210" t="s">
        <v>51</v>
      </c>
      <c r="J59" s="210" t="s">
        <v>51</v>
      </c>
      <c r="K59" s="210" t="s">
        <v>51</v>
      </c>
      <c r="L59" s="210" t="s">
        <v>51</v>
      </c>
      <c r="M59" s="210" t="s">
        <v>51</v>
      </c>
      <c r="N59" s="210" t="s">
        <v>51</v>
      </c>
      <c r="O59" s="210" t="s">
        <v>51</v>
      </c>
      <c r="P59" s="210" t="s">
        <v>51</v>
      </c>
      <c r="Q59" s="174" t="s">
        <v>52</v>
      </c>
      <c r="R59" s="210" t="s">
        <v>108</v>
      </c>
      <c r="S59" s="211"/>
      <c r="T59" s="437">
        <v>100000</v>
      </c>
      <c r="U59" s="425">
        <v>100000</v>
      </c>
      <c r="V59" s="179" t="s">
        <v>109</v>
      </c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</row>
    <row r="60" spans="1:37" ht="45" customHeight="1" x14ac:dyDescent="0.2">
      <c r="A60" s="212">
        <v>3</v>
      </c>
      <c r="B60" s="213" t="s">
        <v>110</v>
      </c>
      <c r="C60" s="213" t="s">
        <v>36</v>
      </c>
      <c r="D60" s="214" t="s">
        <v>449</v>
      </c>
      <c r="E60" s="210"/>
      <c r="F60" s="210" t="s">
        <v>38</v>
      </c>
      <c r="G60" s="210"/>
      <c r="H60" s="210" t="s">
        <v>38</v>
      </c>
      <c r="I60" s="210"/>
      <c r="J60" s="210" t="s">
        <v>38</v>
      </c>
      <c r="K60" s="210"/>
      <c r="L60" s="210" t="s">
        <v>38</v>
      </c>
      <c r="M60" s="210"/>
      <c r="N60" s="210" t="s">
        <v>38</v>
      </c>
      <c r="O60" s="210"/>
      <c r="P60" s="210" t="s">
        <v>38</v>
      </c>
      <c r="Q60" s="174" t="s">
        <v>52</v>
      </c>
      <c r="R60" s="210" t="s">
        <v>111</v>
      </c>
      <c r="S60" s="211"/>
      <c r="T60" s="437">
        <v>50000</v>
      </c>
      <c r="U60" s="425">
        <v>50000</v>
      </c>
      <c r="V60" s="179" t="s">
        <v>109</v>
      </c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</row>
    <row r="61" spans="1:37" ht="67.5" customHeight="1" x14ac:dyDescent="0.2">
      <c r="A61" s="208">
        <v>4</v>
      </c>
      <c r="B61" s="210" t="s">
        <v>112</v>
      </c>
      <c r="C61" s="210" t="s">
        <v>36</v>
      </c>
      <c r="D61" s="176" t="s">
        <v>113</v>
      </c>
      <c r="E61" s="210" t="s">
        <v>38</v>
      </c>
      <c r="F61" s="210" t="s">
        <v>38</v>
      </c>
      <c r="G61" s="210" t="s">
        <v>38</v>
      </c>
      <c r="H61" s="210" t="s">
        <v>38</v>
      </c>
      <c r="I61" s="210" t="s">
        <v>38</v>
      </c>
      <c r="J61" s="210" t="s">
        <v>38</v>
      </c>
      <c r="K61" s="210" t="s">
        <v>38</v>
      </c>
      <c r="L61" s="210" t="s">
        <v>38</v>
      </c>
      <c r="M61" s="210" t="s">
        <v>38</v>
      </c>
      <c r="N61" s="210" t="s">
        <v>38</v>
      </c>
      <c r="O61" s="210" t="s">
        <v>38</v>
      </c>
      <c r="P61" s="210" t="s">
        <v>38</v>
      </c>
      <c r="Q61" s="174" t="s">
        <v>52</v>
      </c>
      <c r="R61" s="210" t="s">
        <v>114</v>
      </c>
      <c r="S61" s="211"/>
      <c r="T61" s="438">
        <v>25000</v>
      </c>
      <c r="U61" s="425">
        <v>25000</v>
      </c>
      <c r="V61" s="179" t="s">
        <v>115</v>
      </c>
      <c r="W61" s="177"/>
      <c r="X61" s="177"/>
      <c r="Y61" s="177"/>
      <c r="Z61" s="177"/>
      <c r="AA61" s="177"/>
      <c r="AB61" s="177"/>
      <c r="AD61" s="177"/>
      <c r="AE61" s="177"/>
      <c r="AF61" s="177"/>
      <c r="AG61" s="177"/>
      <c r="AH61" s="177"/>
      <c r="AI61" s="177"/>
      <c r="AJ61" s="177"/>
      <c r="AK61" s="177"/>
    </row>
    <row r="62" spans="1:37" ht="72" customHeight="1" x14ac:dyDescent="0.2">
      <c r="A62" s="208">
        <v>5</v>
      </c>
      <c r="B62" s="174" t="s">
        <v>116</v>
      </c>
      <c r="C62" s="174" t="s">
        <v>36</v>
      </c>
      <c r="D62" s="216" t="s">
        <v>117</v>
      </c>
      <c r="E62" s="174" t="s">
        <v>51</v>
      </c>
      <c r="F62" s="174" t="s">
        <v>51</v>
      </c>
      <c r="G62" s="174" t="s">
        <v>51</v>
      </c>
      <c r="H62" s="174" t="s">
        <v>51</v>
      </c>
      <c r="I62" s="174" t="s">
        <v>51</v>
      </c>
      <c r="J62" s="174" t="s">
        <v>51</v>
      </c>
      <c r="K62" s="174" t="s">
        <v>51</v>
      </c>
      <c r="L62" s="174" t="s">
        <v>51</v>
      </c>
      <c r="M62" s="174" t="s">
        <v>51</v>
      </c>
      <c r="N62" s="174" t="s">
        <v>51</v>
      </c>
      <c r="O62" s="174" t="s">
        <v>51</v>
      </c>
      <c r="P62" s="174" t="s">
        <v>51</v>
      </c>
      <c r="Q62" s="174" t="s">
        <v>52</v>
      </c>
      <c r="R62" s="174" t="s">
        <v>118</v>
      </c>
      <c r="S62" s="215"/>
      <c r="T62" s="439">
        <v>10000</v>
      </c>
      <c r="U62" s="426">
        <v>10000</v>
      </c>
      <c r="V62" s="217" t="s">
        <v>119</v>
      </c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</row>
    <row r="63" spans="1:37" ht="72" customHeight="1" x14ac:dyDescent="0.2">
      <c r="A63" s="218">
        <v>6</v>
      </c>
      <c r="B63" s="174" t="s">
        <v>120</v>
      </c>
      <c r="C63" s="174" t="s">
        <v>36</v>
      </c>
      <c r="D63" s="216" t="s">
        <v>121</v>
      </c>
      <c r="E63" s="174" t="s">
        <v>38</v>
      </c>
      <c r="F63" s="174" t="s">
        <v>38</v>
      </c>
      <c r="G63" s="174" t="s">
        <v>38</v>
      </c>
      <c r="H63" s="174" t="s">
        <v>38</v>
      </c>
      <c r="I63" s="174" t="s">
        <v>38</v>
      </c>
      <c r="J63" s="174" t="s">
        <v>38</v>
      </c>
      <c r="K63" s="174" t="s">
        <v>38</v>
      </c>
      <c r="L63" s="174" t="s">
        <v>38</v>
      </c>
      <c r="M63" s="174" t="s">
        <v>38</v>
      </c>
      <c r="N63" s="174" t="s">
        <v>38</v>
      </c>
      <c r="O63" s="174" t="s">
        <v>38</v>
      </c>
      <c r="P63" s="174" t="s">
        <v>38</v>
      </c>
      <c r="Q63" s="174" t="s">
        <v>52</v>
      </c>
      <c r="R63" s="216" t="s">
        <v>122</v>
      </c>
      <c r="S63" s="215"/>
      <c r="T63" s="439">
        <v>10000</v>
      </c>
      <c r="U63" s="426">
        <v>10000</v>
      </c>
      <c r="V63" s="217" t="s">
        <v>119</v>
      </c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</row>
    <row r="64" spans="1:37" ht="84" x14ac:dyDescent="0.2">
      <c r="A64" s="218">
        <v>7</v>
      </c>
      <c r="B64" s="174" t="s">
        <v>123</v>
      </c>
      <c r="C64" s="163" t="s">
        <v>36</v>
      </c>
      <c r="D64" s="216" t="s">
        <v>124</v>
      </c>
      <c r="E64" s="174"/>
      <c r="F64" s="174" t="s">
        <v>38</v>
      </c>
      <c r="G64" s="174"/>
      <c r="H64" s="174"/>
      <c r="I64" s="174" t="s">
        <v>38</v>
      </c>
      <c r="J64" s="174"/>
      <c r="K64" s="174"/>
      <c r="L64" s="174" t="s">
        <v>38</v>
      </c>
      <c r="M64" s="174"/>
      <c r="N64" s="174"/>
      <c r="O64" s="174" t="s">
        <v>38</v>
      </c>
      <c r="P64" s="174"/>
      <c r="Q64" s="174" t="s">
        <v>52</v>
      </c>
      <c r="R64" s="174" t="s">
        <v>125</v>
      </c>
      <c r="S64" s="215"/>
      <c r="T64" s="440">
        <v>3000</v>
      </c>
      <c r="U64" s="426">
        <v>3000</v>
      </c>
      <c r="V64" s="217" t="s">
        <v>126</v>
      </c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</row>
    <row r="65" spans="1:37" ht="22.5" x14ac:dyDescent="0.2">
      <c r="A65" s="218">
        <v>8</v>
      </c>
      <c r="B65" s="210" t="s">
        <v>127</v>
      </c>
      <c r="C65" s="219" t="s">
        <v>36</v>
      </c>
      <c r="D65" s="165" t="s">
        <v>128</v>
      </c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1"/>
      <c r="T65" s="438"/>
      <c r="U65" s="426">
        <v>46125</v>
      </c>
      <c r="V65" s="220" t="s">
        <v>128</v>
      </c>
      <c r="W65" s="211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</row>
    <row r="66" spans="1:37" ht="12.75" x14ac:dyDescent="0.2">
      <c r="A66" s="218"/>
      <c r="B66" s="174"/>
      <c r="C66" s="163"/>
      <c r="D66" s="216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215"/>
      <c r="T66" s="440"/>
      <c r="U66" s="427"/>
      <c r="V66" s="220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</row>
    <row r="67" spans="1:37" ht="12.75" customHeight="1" x14ac:dyDescent="0.2">
      <c r="A67" s="221"/>
      <c r="B67" s="222"/>
      <c r="C67" s="222"/>
      <c r="D67" s="223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149"/>
      <c r="T67" s="409"/>
      <c r="U67" s="428"/>
      <c r="V67" s="224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</row>
    <row r="68" spans="1:37" ht="12.75" customHeight="1" x14ac:dyDescent="0.2">
      <c r="A68" s="221"/>
      <c r="B68" s="222"/>
      <c r="C68" s="222"/>
      <c r="D68" s="223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149"/>
      <c r="T68" s="409"/>
      <c r="U68" s="429"/>
      <c r="V68" s="224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</row>
    <row r="69" spans="1:37" ht="12.75" customHeight="1" x14ac:dyDescent="0.2">
      <c r="A69" s="221"/>
      <c r="B69" s="222"/>
      <c r="C69" s="222"/>
      <c r="D69" s="223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149"/>
      <c r="T69" s="409"/>
      <c r="U69" s="429"/>
      <c r="V69" s="224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</row>
    <row r="70" spans="1:37" ht="12.75" customHeight="1" x14ac:dyDescent="0.2">
      <c r="A70" s="221"/>
      <c r="B70" s="222"/>
      <c r="C70" s="222"/>
      <c r="D70" s="223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149"/>
      <c r="T70" s="409"/>
      <c r="U70" s="429"/>
      <c r="V70" s="224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</row>
    <row r="71" spans="1:37" ht="12.75" customHeight="1" x14ac:dyDescent="0.2">
      <c r="A71" s="221"/>
      <c r="B71" s="222"/>
      <c r="C71" s="222"/>
      <c r="D71" s="223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149"/>
      <c r="T71" s="409"/>
      <c r="U71" s="429"/>
      <c r="V71" s="224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</row>
    <row r="72" spans="1:37" ht="12.75" customHeight="1" x14ac:dyDescent="0.2">
      <c r="A72" s="221"/>
      <c r="B72" s="222"/>
      <c r="C72" s="222"/>
      <c r="D72" s="223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149"/>
      <c r="T72" s="409"/>
      <c r="U72" s="429"/>
      <c r="V72" s="224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</row>
    <row r="73" spans="1:37" ht="12.75" customHeight="1" x14ac:dyDescent="0.2">
      <c r="A73" s="221"/>
      <c r="B73" s="222"/>
      <c r="C73" s="222"/>
      <c r="D73" s="223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149"/>
      <c r="T73" s="409"/>
      <c r="U73" s="429"/>
      <c r="V73" s="224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</row>
    <row r="74" spans="1:37" ht="12.75" customHeight="1" x14ac:dyDescent="0.2">
      <c r="A74" s="221"/>
      <c r="B74" s="222"/>
      <c r="C74" s="222"/>
      <c r="D74" s="223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149"/>
      <c r="T74" s="409"/>
      <c r="U74" s="429"/>
      <c r="V74" s="224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</row>
    <row r="75" spans="1:37" ht="12.75" customHeight="1" x14ac:dyDescent="0.2">
      <c r="A75" s="221"/>
      <c r="B75" s="222"/>
      <c r="C75" s="222"/>
      <c r="D75" s="223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149"/>
      <c r="T75" s="409"/>
      <c r="U75" s="429"/>
      <c r="V75" s="224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</row>
    <row r="76" spans="1:37" ht="12.75" customHeight="1" x14ac:dyDescent="0.2">
      <c r="A76" s="221"/>
      <c r="B76" s="222"/>
      <c r="C76" s="222"/>
      <c r="D76" s="223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149"/>
      <c r="T76" s="409"/>
      <c r="U76" s="429"/>
      <c r="V76" s="224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</row>
    <row r="77" spans="1:37" ht="12.75" customHeight="1" x14ac:dyDescent="0.2">
      <c r="A77" s="221"/>
      <c r="B77" s="222"/>
      <c r="C77" s="222"/>
      <c r="D77" s="223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149"/>
      <c r="T77" s="409"/>
      <c r="U77" s="429"/>
      <c r="V77" s="224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</row>
    <row r="78" spans="1:37" ht="12.75" customHeight="1" x14ac:dyDescent="0.2">
      <c r="A78" s="221"/>
      <c r="B78" s="222"/>
      <c r="C78" s="222"/>
      <c r="D78" s="223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149"/>
      <c r="T78" s="409"/>
      <c r="U78" s="429"/>
      <c r="V78" s="224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</row>
    <row r="79" spans="1:37" ht="12.75" customHeight="1" x14ac:dyDescent="0.2">
      <c r="A79" s="221"/>
      <c r="B79" s="222"/>
      <c r="C79" s="222"/>
      <c r="D79" s="223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149"/>
      <c r="T79" s="409"/>
      <c r="U79" s="429"/>
      <c r="V79" s="224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</row>
    <row r="80" spans="1:37" ht="12.75" customHeight="1" x14ac:dyDescent="0.2">
      <c r="A80" s="221"/>
      <c r="B80" s="222"/>
      <c r="C80" s="222"/>
      <c r="D80" s="223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149"/>
      <c r="T80" s="409"/>
      <c r="U80" s="429"/>
      <c r="V80" s="224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</row>
    <row r="81" spans="1:37" ht="12.75" customHeight="1" x14ac:dyDescent="0.2">
      <c r="A81" s="221"/>
      <c r="B81" s="222"/>
      <c r="C81" s="222"/>
      <c r="D81" s="223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149"/>
      <c r="T81" s="409"/>
      <c r="U81" s="429"/>
      <c r="V81" s="224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</row>
    <row r="82" spans="1:37" ht="12.75" customHeight="1" x14ac:dyDescent="0.2">
      <c r="A82" s="221"/>
      <c r="B82" s="222"/>
      <c r="C82" s="222"/>
      <c r="D82" s="223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149"/>
      <c r="T82" s="409"/>
      <c r="U82" s="429"/>
      <c r="V82" s="224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</row>
    <row r="83" spans="1:37" ht="12.75" customHeight="1" x14ac:dyDescent="0.2">
      <c r="A83" s="221"/>
      <c r="B83" s="222"/>
      <c r="C83" s="222"/>
      <c r="D83" s="223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149"/>
      <c r="T83" s="409"/>
      <c r="U83" s="429"/>
      <c r="V83" s="224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</row>
    <row r="84" spans="1:37" ht="12.75" customHeight="1" x14ac:dyDescent="0.2">
      <c r="A84" s="221"/>
      <c r="B84" s="222"/>
      <c r="C84" s="222"/>
      <c r="D84" s="223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149"/>
      <c r="T84" s="409"/>
      <c r="U84" s="429"/>
      <c r="V84" s="224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</row>
    <row r="85" spans="1:37" ht="12.75" customHeight="1" x14ac:dyDescent="0.2">
      <c r="A85" s="221"/>
      <c r="B85" s="222"/>
      <c r="C85" s="222"/>
      <c r="D85" s="223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149"/>
      <c r="T85" s="409"/>
      <c r="U85" s="429"/>
      <c r="V85" s="224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</row>
    <row r="86" spans="1:37" ht="12.75" customHeight="1" x14ac:dyDescent="0.2">
      <c r="A86" s="221"/>
      <c r="B86" s="222"/>
      <c r="C86" s="222"/>
      <c r="D86" s="223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149"/>
      <c r="T86" s="409"/>
      <c r="U86" s="429"/>
      <c r="V86" s="224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</row>
    <row r="87" spans="1:37" ht="12.75" customHeight="1" x14ac:dyDescent="0.2">
      <c r="A87" s="221"/>
      <c r="B87" s="222"/>
      <c r="C87" s="222"/>
      <c r="D87" s="223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149"/>
      <c r="T87" s="409"/>
      <c r="U87" s="429"/>
      <c r="V87" s="224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</row>
    <row r="88" spans="1:37" ht="12.75" customHeight="1" x14ac:dyDescent="0.2">
      <c r="A88" s="221"/>
      <c r="B88" s="222"/>
      <c r="C88" s="222"/>
      <c r="D88" s="223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149"/>
      <c r="T88" s="409"/>
      <c r="U88" s="429"/>
      <c r="V88" s="224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</row>
    <row r="89" spans="1:37" ht="12.75" customHeight="1" x14ac:dyDescent="0.2">
      <c r="A89" s="151" t="s">
        <v>3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49"/>
      <c r="S89" s="151"/>
      <c r="T89" s="436"/>
      <c r="U89" s="430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</row>
    <row r="90" spans="1:37" ht="12.75" customHeight="1" x14ac:dyDescent="0.2">
      <c r="A90" s="151" t="s">
        <v>4</v>
      </c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49"/>
      <c r="S90" s="151"/>
      <c r="T90" s="436"/>
      <c r="U90" s="430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</row>
    <row r="91" spans="1:37" ht="12.75" customHeight="1" x14ac:dyDescent="0.2">
      <c r="A91" s="151" t="s">
        <v>129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49"/>
      <c r="S91" s="151"/>
      <c r="T91" s="436"/>
      <c r="U91" s="430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</row>
    <row r="92" spans="1:37" ht="12.75" customHeight="1" x14ac:dyDescent="0.2">
      <c r="A92" s="151" t="s">
        <v>6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49"/>
      <c r="S92" s="151"/>
      <c r="T92" s="436"/>
      <c r="U92" s="430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</row>
    <row r="93" spans="1:37" ht="12.75" customHeight="1" x14ac:dyDescent="0.2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49"/>
      <c r="S93" s="151"/>
      <c r="T93" s="436"/>
      <c r="U93" s="430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</row>
    <row r="94" spans="1:37" ht="13.5" customHeight="1" thickBot="1" x14ac:dyDescent="0.25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410"/>
      <c r="U94" s="430"/>
      <c r="V94" s="305" t="s">
        <v>8</v>
      </c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5"/>
    </row>
    <row r="95" spans="1:37" ht="12.75" customHeight="1" x14ac:dyDescent="0.2">
      <c r="A95" s="275" t="s">
        <v>11</v>
      </c>
      <c r="B95" s="277" t="s">
        <v>130</v>
      </c>
      <c r="C95" s="277" t="s">
        <v>13</v>
      </c>
      <c r="D95" s="277" t="s">
        <v>14</v>
      </c>
      <c r="E95" s="280" t="s">
        <v>15</v>
      </c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2"/>
      <c r="Q95" s="289" t="s">
        <v>16</v>
      </c>
      <c r="R95" s="290" t="s">
        <v>17</v>
      </c>
      <c r="S95" s="288" t="s">
        <v>18</v>
      </c>
      <c r="T95" s="281"/>
      <c r="U95" s="282"/>
      <c r="V95" s="307" t="s">
        <v>19</v>
      </c>
      <c r="W95" s="304" t="s">
        <v>15</v>
      </c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5"/>
      <c r="AI95" s="303" t="s">
        <v>20</v>
      </c>
      <c r="AJ95" s="303" t="s">
        <v>21</v>
      </c>
      <c r="AK95" s="306" t="s">
        <v>22</v>
      </c>
    </row>
    <row r="96" spans="1:37" ht="21" customHeight="1" thickBot="1" x14ac:dyDescent="0.25">
      <c r="A96" s="276"/>
      <c r="B96" s="276"/>
      <c r="C96" s="276"/>
      <c r="D96" s="276"/>
      <c r="E96" s="225" t="s">
        <v>23</v>
      </c>
      <c r="F96" s="226" t="s">
        <v>24</v>
      </c>
      <c r="G96" s="226" t="s">
        <v>25</v>
      </c>
      <c r="H96" s="226" t="s">
        <v>26</v>
      </c>
      <c r="I96" s="226" t="s">
        <v>25</v>
      </c>
      <c r="J96" s="226" t="s">
        <v>27</v>
      </c>
      <c r="K96" s="226" t="s">
        <v>27</v>
      </c>
      <c r="L96" s="226" t="s">
        <v>26</v>
      </c>
      <c r="M96" s="226" t="s">
        <v>28</v>
      </c>
      <c r="N96" s="226" t="s">
        <v>29</v>
      </c>
      <c r="O96" s="226" t="s">
        <v>30</v>
      </c>
      <c r="P96" s="227" t="s">
        <v>31</v>
      </c>
      <c r="Q96" s="276"/>
      <c r="R96" s="276"/>
      <c r="S96" s="228" t="s">
        <v>32</v>
      </c>
      <c r="T96" s="452" t="s">
        <v>33</v>
      </c>
      <c r="U96" s="431" t="s">
        <v>34</v>
      </c>
      <c r="V96" s="287"/>
      <c r="W96" s="229" t="s">
        <v>23</v>
      </c>
      <c r="X96" s="229" t="s">
        <v>24</v>
      </c>
      <c r="Y96" s="229" t="s">
        <v>25</v>
      </c>
      <c r="Z96" s="229" t="s">
        <v>26</v>
      </c>
      <c r="AA96" s="229" t="s">
        <v>25</v>
      </c>
      <c r="AB96" s="229" t="s">
        <v>27</v>
      </c>
      <c r="AC96" s="229" t="s">
        <v>27</v>
      </c>
      <c r="AD96" s="229" t="s">
        <v>26</v>
      </c>
      <c r="AE96" s="229" t="s">
        <v>28</v>
      </c>
      <c r="AF96" s="229" t="s">
        <v>29</v>
      </c>
      <c r="AG96" s="229" t="s">
        <v>30</v>
      </c>
      <c r="AH96" s="229" t="s">
        <v>31</v>
      </c>
      <c r="AI96" s="287"/>
      <c r="AJ96" s="287"/>
      <c r="AK96" s="287"/>
    </row>
    <row r="97" spans="1:37" ht="75" customHeight="1" x14ac:dyDescent="0.2">
      <c r="A97" s="230">
        <v>1</v>
      </c>
      <c r="B97" s="231" t="s">
        <v>131</v>
      </c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4"/>
      <c r="T97" s="453">
        <v>102950</v>
      </c>
      <c r="U97" s="432">
        <f>+T97</f>
        <v>102950</v>
      </c>
      <c r="V97" s="179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</row>
    <row r="98" spans="1:37" ht="112.5" customHeight="1" x14ac:dyDescent="0.2">
      <c r="A98" s="230">
        <v>1.1000000000000001</v>
      </c>
      <c r="B98" s="164" t="s">
        <v>132</v>
      </c>
      <c r="C98" s="235" t="s">
        <v>36</v>
      </c>
      <c r="D98" s="235" t="s">
        <v>133</v>
      </c>
      <c r="E98" s="235" t="s">
        <v>38</v>
      </c>
      <c r="F98" s="235" t="s">
        <v>38</v>
      </c>
      <c r="G98" s="235" t="s">
        <v>38</v>
      </c>
      <c r="H98" s="235" t="s">
        <v>38</v>
      </c>
      <c r="I98" s="235"/>
      <c r="J98" s="235"/>
      <c r="K98" s="235"/>
      <c r="L98" s="235"/>
      <c r="M98" s="235"/>
      <c r="N98" s="235"/>
      <c r="O98" s="235"/>
      <c r="P98" s="235"/>
      <c r="Q98" s="235" t="s">
        <v>134</v>
      </c>
      <c r="R98" s="235" t="s">
        <v>135</v>
      </c>
      <c r="S98" s="169"/>
      <c r="T98" s="454"/>
      <c r="U98" s="433"/>
      <c r="V98" s="179" t="s">
        <v>136</v>
      </c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</row>
    <row r="99" spans="1:37" ht="84" customHeight="1" x14ac:dyDescent="0.2">
      <c r="A99" s="230">
        <v>1.2</v>
      </c>
      <c r="B99" s="174" t="s">
        <v>137</v>
      </c>
      <c r="C99" s="235" t="s">
        <v>36</v>
      </c>
      <c r="D99" s="235" t="s">
        <v>138</v>
      </c>
      <c r="E99" s="174"/>
      <c r="F99" s="174"/>
      <c r="G99" s="174"/>
      <c r="H99" s="174" t="s">
        <v>38</v>
      </c>
      <c r="I99" s="174" t="s">
        <v>38</v>
      </c>
      <c r="J99" s="174"/>
      <c r="K99" s="174"/>
      <c r="L99" s="174"/>
      <c r="M99" s="174"/>
      <c r="N99" s="174"/>
      <c r="O99" s="174"/>
      <c r="P99" s="174"/>
      <c r="Q99" s="235" t="s">
        <v>134</v>
      </c>
      <c r="R99" s="235" t="s">
        <v>135</v>
      </c>
      <c r="S99" s="174"/>
      <c r="T99" s="455"/>
      <c r="U99" s="434"/>
      <c r="V99" s="179" t="s">
        <v>139</v>
      </c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</row>
    <row r="100" spans="1:37" ht="60" customHeight="1" x14ac:dyDescent="0.2">
      <c r="A100" s="171">
        <v>1.3</v>
      </c>
      <c r="B100" s="174" t="s">
        <v>140</v>
      </c>
      <c r="C100" s="235" t="s">
        <v>36</v>
      </c>
      <c r="D100" s="174" t="s">
        <v>141</v>
      </c>
      <c r="E100" s="174"/>
      <c r="F100" s="174"/>
      <c r="G100" s="174" t="s">
        <v>38</v>
      </c>
      <c r="H100" s="174" t="s">
        <v>38</v>
      </c>
      <c r="I100" s="174"/>
      <c r="J100" s="174"/>
      <c r="K100" s="174"/>
      <c r="L100" s="174"/>
      <c r="M100" s="174"/>
      <c r="N100" s="174"/>
      <c r="O100" s="174"/>
      <c r="P100" s="174"/>
      <c r="Q100" s="235" t="s">
        <v>134</v>
      </c>
      <c r="R100" s="235" t="s">
        <v>135</v>
      </c>
      <c r="S100" s="174"/>
      <c r="T100" s="455"/>
      <c r="U100" s="434"/>
      <c r="V100" s="179" t="s">
        <v>142</v>
      </c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</row>
    <row r="101" spans="1:37" ht="60" customHeight="1" x14ac:dyDescent="0.2">
      <c r="A101" s="171">
        <v>1.4</v>
      </c>
      <c r="B101" s="174" t="s">
        <v>143</v>
      </c>
      <c r="C101" s="235" t="s">
        <v>36</v>
      </c>
      <c r="D101" s="174" t="s">
        <v>144</v>
      </c>
      <c r="E101" s="174"/>
      <c r="F101" s="174"/>
      <c r="G101" s="174"/>
      <c r="H101" s="174"/>
      <c r="I101" s="174"/>
      <c r="J101" s="174" t="s">
        <v>38</v>
      </c>
      <c r="K101" s="174" t="s">
        <v>38</v>
      </c>
      <c r="L101" s="174" t="s">
        <v>38</v>
      </c>
      <c r="M101" s="174" t="s">
        <v>38</v>
      </c>
      <c r="N101" s="174" t="s">
        <v>38</v>
      </c>
      <c r="O101" s="174" t="s">
        <v>38</v>
      </c>
      <c r="P101" s="174" t="s">
        <v>38</v>
      </c>
      <c r="Q101" s="235" t="s">
        <v>134</v>
      </c>
      <c r="R101" s="235" t="s">
        <v>145</v>
      </c>
      <c r="S101" s="174"/>
      <c r="T101" s="455"/>
      <c r="U101" s="434"/>
      <c r="V101" s="179" t="s">
        <v>146</v>
      </c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</row>
    <row r="102" spans="1:37" ht="12.75" customHeight="1" x14ac:dyDescent="0.2">
      <c r="A102" s="151"/>
      <c r="B102" s="152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49"/>
      <c r="R102" s="154"/>
      <c r="S102" s="151"/>
      <c r="T102" s="436"/>
      <c r="U102" s="413"/>
      <c r="V102" s="150"/>
    </row>
    <row r="103" spans="1:37" ht="12.75" customHeight="1" x14ac:dyDescent="0.2">
      <c r="A103" s="151"/>
      <c r="B103" s="152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49"/>
      <c r="R103" s="154"/>
      <c r="S103" s="151"/>
      <c r="T103" s="436"/>
      <c r="U103" s="413"/>
      <c r="V103" s="150"/>
    </row>
    <row r="104" spans="1:37" ht="12.75" customHeight="1" x14ac:dyDescent="0.2">
      <c r="A104" s="151"/>
      <c r="B104" s="152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49"/>
      <c r="R104" s="154"/>
      <c r="S104" s="151"/>
      <c r="T104" s="436"/>
      <c r="U104" s="413"/>
      <c r="V104" s="150"/>
    </row>
    <row r="105" spans="1:37" ht="12.75" customHeight="1" x14ac:dyDescent="0.2">
      <c r="A105" s="151"/>
      <c r="B105" s="152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49"/>
      <c r="R105" s="154"/>
      <c r="S105" s="151"/>
      <c r="T105" s="436"/>
      <c r="U105" s="413"/>
      <c r="V105" s="150"/>
    </row>
    <row r="106" spans="1:37" ht="12.75" customHeight="1" x14ac:dyDescent="0.2">
      <c r="A106" s="151"/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49"/>
      <c r="R106" s="154"/>
      <c r="S106" s="151"/>
      <c r="T106" s="436"/>
      <c r="U106" s="413"/>
      <c r="V106" s="150"/>
    </row>
    <row r="107" spans="1:37" ht="12.75" customHeight="1" x14ac:dyDescent="0.2">
      <c r="A107" s="151"/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49"/>
      <c r="R107" s="154"/>
      <c r="S107" s="151"/>
      <c r="T107" s="436"/>
      <c r="U107" s="413"/>
      <c r="V107" s="150"/>
    </row>
    <row r="108" spans="1:37" ht="12.75" customHeight="1" x14ac:dyDescent="0.2">
      <c r="A108" s="151"/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49"/>
      <c r="R108" s="154"/>
      <c r="S108" s="151"/>
      <c r="T108" s="436"/>
      <c r="U108" s="413"/>
      <c r="V108" s="150"/>
    </row>
    <row r="109" spans="1:37" ht="12.75" customHeight="1" x14ac:dyDescent="0.2">
      <c r="A109" s="151"/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49"/>
      <c r="R109" s="154"/>
      <c r="S109" s="151"/>
      <c r="T109" s="436"/>
      <c r="U109" s="413"/>
      <c r="V109" s="150"/>
    </row>
    <row r="110" spans="1:37" ht="12.75" customHeight="1" x14ac:dyDescent="0.2">
      <c r="A110" s="151"/>
      <c r="B110" s="152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49"/>
      <c r="R110" s="154"/>
      <c r="S110" s="151"/>
      <c r="T110" s="436"/>
      <c r="U110" s="413"/>
      <c r="V110" s="150"/>
    </row>
    <row r="111" spans="1:37" ht="12.75" customHeight="1" x14ac:dyDescent="0.2">
      <c r="A111" s="151"/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49"/>
      <c r="R111" s="154"/>
      <c r="S111" s="151"/>
      <c r="T111" s="436"/>
      <c r="U111" s="413"/>
      <c r="V111" s="150"/>
    </row>
    <row r="112" spans="1:37" ht="12.75" customHeight="1" x14ac:dyDescent="0.2">
      <c r="A112" s="151"/>
      <c r="B112" s="152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49"/>
      <c r="R112" s="154"/>
      <c r="S112" s="151"/>
      <c r="T112" s="436"/>
      <c r="U112" s="413"/>
      <c r="V112" s="150"/>
    </row>
    <row r="113" spans="1:22" ht="12.75" customHeight="1" x14ac:dyDescent="0.2">
      <c r="A113" s="151"/>
      <c r="B113" s="152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49"/>
      <c r="R113" s="154"/>
      <c r="S113" s="151"/>
      <c r="T113" s="436"/>
      <c r="U113" s="413"/>
      <c r="V113" s="150"/>
    </row>
    <row r="114" spans="1:22" ht="12.75" customHeight="1" x14ac:dyDescent="0.2">
      <c r="A114" s="151"/>
      <c r="B114" s="152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49"/>
      <c r="R114" s="154"/>
      <c r="S114" s="151"/>
      <c r="T114" s="436"/>
      <c r="U114" s="413"/>
      <c r="V114" s="150"/>
    </row>
    <row r="115" spans="1:22" ht="12.75" customHeight="1" x14ac:dyDescent="0.2">
      <c r="A115" s="151"/>
      <c r="B115" s="152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49"/>
      <c r="R115" s="154"/>
      <c r="S115" s="151"/>
      <c r="T115" s="436"/>
      <c r="U115" s="413"/>
      <c r="V115" s="150"/>
    </row>
    <row r="116" spans="1:22" ht="12.75" customHeight="1" x14ac:dyDescent="0.2">
      <c r="A116" s="151"/>
      <c r="B116" s="152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49"/>
      <c r="R116" s="154"/>
      <c r="S116" s="151"/>
      <c r="T116" s="436"/>
      <c r="U116" s="413"/>
      <c r="V116" s="150"/>
    </row>
    <row r="117" spans="1:22" ht="12.75" customHeight="1" x14ac:dyDescent="0.2">
      <c r="A117" s="151"/>
      <c r="B117" s="152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49"/>
      <c r="R117" s="154"/>
      <c r="S117" s="151"/>
      <c r="T117" s="436"/>
      <c r="U117" s="413"/>
      <c r="V117" s="150"/>
    </row>
    <row r="118" spans="1:22" ht="12.75" customHeight="1" x14ac:dyDescent="0.2">
      <c r="A118" s="151"/>
      <c r="B118" s="152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49"/>
      <c r="R118" s="154"/>
      <c r="S118" s="151"/>
      <c r="T118" s="436"/>
      <c r="U118" s="413"/>
      <c r="V118" s="150"/>
    </row>
    <row r="119" spans="1:22" ht="12.75" customHeight="1" x14ac:dyDescent="0.2">
      <c r="A119" s="151"/>
      <c r="B119" s="152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49"/>
      <c r="R119" s="154"/>
      <c r="S119" s="151"/>
      <c r="T119" s="436"/>
      <c r="U119" s="413"/>
      <c r="V119" s="150"/>
    </row>
    <row r="120" spans="1:22" ht="12.75" customHeight="1" x14ac:dyDescent="0.2">
      <c r="A120" s="151"/>
      <c r="B120" s="152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49"/>
      <c r="R120" s="154"/>
      <c r="S120" s="151"/>
      <c r="T120" s="436"/>
      <c r="U120" s="413"/>
      <c r="V120" s="150"/>
    </row>
    <row r="121" spans="1:22" ht="12.75" customHeight="1" x14ac:dyDescent="0.2">
      <c r="A121" s="151"/>
      <c r="B121" s="152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49"/>
      <c r="R121" s="154"/>
      <c r="S121" s="151"/>
      <c r="T121" s="436"/>
      <c r="U121" s="413"/>
      <c r="V121" s="150"/>
    </row>
    <row r="122" spans="1:22" ht="12.75" customHeight="1" x14ac:dyDescent="0.2">
      <c r="A122" s="151"/>
      <c r="B122" s="152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49"/>
      <c r="R122" s="154"/>
      <c r="S122" s="151"/>
      <c r="T122" s="436"/>
      <c r="U122" s="413"/>
      <c r="V122" s="150"/>
    </row>
    <row r="123" spans="1:22" ht="12.75" customHeight="1" x14ac:dyDescent="0.2">
      <c r="A123" s="151"/>
      <c r="B123" s="152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49"/>
      <c r="R123" s="154"/>
      <c r="S123" s="151"/>
      <c r="T123" s="436"/>
      <c r="U123" s="413"/>
      <c r="V123" s="150"/>
    </row>
    <row r="124" spans="1:22" ht="12.75" customHeight="1" x14ac:dyDescent="0.2">
      <c r="A124" s="151"/>
      <c r="B124" s="152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49"/>
      <c r="R124" s="154"/>
      <c r="S124" s="151"/>
      <c r="T124" s="436"/>
      <c r="U124" s="413"/>
      <c r="V124" s="150"/>
    </row>
    <row r="125" spans="1:22" ht="12.75" customHeight="1" x14ac:dyDescent="0.2">
      <c r="A125" s="151"/>
      <c r="B125" s="152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49"/>
      <c r="R125" s="154"/>
      <c r="S125" s="151"/>
      <c r="T125" s="436"/>
      <c r="U125" s="413"/>
      <c r="V125" s="150"/>
    </row>
    <row r="126" spans="1:22" ht="12.75" customHeight="1" x14ac:dyDescent="0.2">
      <c r="A126" s="151"/>
      <c r="B126" s="152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49"/>
      <c r="R126" s="154"/>
      <c r="S126" s="151"/>
      <c r="T126" s="436"/>
      <c r="U126" s="413"/>
      <c r="V126" s="150"/>
    </row>
    <row r="127" spans="1:22" ht="12.75" customHeight="1" x14ac:dyDescent="0.2">
      <c r="A127" s="151"/>
      <c r="B127" s="152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49"/>
      <c r="R127" s="154"/>
      <c r="S127" s="151"/>
      <c r="T127" s="436"/>
      <c r="U127" s="413"/>
      <c r="V127" s="150"/>
    </row>
    <row r="128" spans="1:22" ht="12.75" customHeight="1" x14ac:dyDescent="0.2">
      <c r="A128" s="151"/>
      <c r="B128" s="152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49"/>
      <c r="R128" s="154"/>
      <c r="S128" s="151"/>
      <c r="T128" s="436"/>
      <c r="U128" s="413"/>
      <c r="V128" s="150"/>
    </row>
    <row r="129" spans="1:22" ht="12.75" customHeight="1" x14ac:dyDescent="0.2">
      <c r="A129" s="151"/>
      <c r="B129" s="152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49"/>
      <c r="R129" s="154"/>
      <c r="S129" s="151"/>
      <c r="T129" s="436"/>
      <c r="U129" s="413"/>
      <c r="V129" s="150"/>
    </row>
    <row r="130" spans="1:22" ht="12.75" customHeight="1" x14ac:dyDescent="0.2">
      <c r="A130" s="151"/>
      <c r="B130" s="152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49"/>
      <c r="R130" s="154"/>
      <c r="S130" s="151"/>
      <c r="T130" s="436"/>
      <c r="U130" s="413"/>
      <c r="V130" s="150"/>
    </row>
    <row r="131" spans="1:22" ht="12.75" customHeight="1" x14ac:dyDescent="0.2">
      <c r="A131" s="151"/>
      <c r="B131" s="152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49"/>
      <c r="R131" s="154"/>
      <c r="S131" s="151"/>
      <c r="T131" s="436"/>
      <c r="U131" s="413"/>
      <c r="V131" s="150"/>
    </row>
    <row r="132" spans="1:22" ht="12.75" customHeight="1" x14ac:dyDescent="0.2">
      <c r="A132" s="151"/>
      <c r="B132" s="152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49"/>
      <c r="R132" s="154"/>
      <c r="S132" s="151"/>
      <c r="T132" s="436"/>
      <c r="U132" s="413"/>
      <c r="V132" s="150"/>
    </row>
    <row r="133" spans="1:22" ht="12.75" customHeight="1" x14ac:dyDescent="0.2">
      <c r="A133" s="151"/>
      <c r="B133" s="152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49"/>
      <c r="R133" s="154"/>
      <c r="S133" s="151"/>
      <c r="T133" s="436"/>
      <c r="U133" s="413"/>
      <c r="V133" s="150"/>
    </row>
    <row r="134" spans="1:22" ht="12.75" customHeight="1" x14ac:dyDescent="0.2">
      <c r="A134" s="151"/>
      <c r="B134" s="152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49"/>
      <c r="R134" s="154"/>
      <c r="S134" s="151"/>
      <c r="T134" s="436"/>
      <c r="U134" s="413"/>
      <c r="V134" s="150"/>
    </row>
    <row r="135" spans="1:22" ht="12.75" customHeight="1" x14ac:dyDescent="0.2">
      <c r="A135" s="151"/>
      <c r="B135" s="152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49"/>
      <c r="R135" s="154"/>
      <c r="S135" s="151"/>
      <c r="T135" s="436"/>
      <c r="U135" s="413"/>
      <c r="V135" s="150"/>
    </row>
    <row r="136" spans="1:22" ht="12.75" customHeight="1" x14ac:dyDescent="0.2">
      <c r="A136" s="151"/>
      <c r="B136" s="152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49"/>
      <c r="R136" s="154"/>
      <c r="S136" s="151"/>
      <c r="T136" s="436"/>
      <c r="U136" s="413"/>
      <c r="V136" s="150"/>
    </row>
    <row r="137" spans="1:22" ht="12.75" customHeight="1" x14ac:dyDescent="0.2">
      <c r="A137" s="151"/>
      <c r="B137" s="152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49"/>
      <c r="R137" s="154"/>
      <c r="S137" s="151"/>
      <c r="T137" s="436"/>
      <c r="U137" s="413"/>
      <c r="V137" s="150"/>
    </row>
    <row r="138" spans="1:22" ht="12.75" customHeight="1" x14ac:dyDescent="0.2">
      <c r="A138" s="151"/>
      <c r="B138" s="152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49"/>
      <c r="R138" s="154"/>
      <c r="S138" s="151"/>
      <c r="T138" s="436"/>
      <c r="U138" s="413"/>
      <c r="V138" s="150"/>
    </row>
    <row r="139" spans="1:22" ht="12.75" customHeight="1" x14ac:dyDescent="0.2">
      <c r="A139" s="151"/>
      <c r="B139" s="152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49"/>
      <c r="R139" s="154"/>
      <c r="S139" s="151"/>
      <c r="T139" s="436"/>
      <c r="U139" s="413"/>
      <c r="V139" s="150"/>
    </row>
    <row r="140" spans="1:22" ht="12.75" customHeight="1" x14ac:dyDescent="0.2">
      <c r="A140" s="151"/>
      <c r="B140" s="152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49"/>
      <c r="R140" s="154"/>
      <c r="S140" s="151"/>
      <c r="T140" s="436"/>
      <c r="U140" s="413"/>
      <c r="V140" s="150"/>
    </row>
    <row r="141" spans="1:22" ht="12.75" customHeight="1" x14ac:dyDescent="0.2">
      <c r="A141" s="151"/>
      <c r="B141" s="152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49"/>
      <c r="R141" s="154"/>
      <c r="S141" s="151"/>
      <c r="T141" s="436"/>
      <c r="U141" s="413"/>
      <c r="V141" s="150"/>
    </row>
    <row r="142" spans="1:22" ht="12.75" customHeight="1" x14ac:dyDescent="0.2">
      <c r="A142" s="151"/>
      <c r="B142" s="152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49"/>
      <c r="R142" s="154"/>
      <c r="S142" s="151"/>
      <c r="T142" s="436"/>
      <c r="U142" s="413"/>
      <c r="V142" s="150"/>
    </row>
    <row r="143" spans="1:22" ht="12.75" customHeight="1" x14ac:dyDescent="0.2">
      <c r="A143" s="151"/>
      <c r="B143" s="152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49"/>
      <c r="R143" s="154"/>
      <c r="S143" s="151"/>
      <c r="T143" s="436"/>
      <c r="U143" s="413"/>
      <c r="V143" s="150"/>
    </row>
    <row r="144" spans="1:22" ht="12.75" customHeight="1" x14ac:dyDescent="0.2">
      <c r="A144" s="151"/>
      <c r="B144" s="152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49"/>
      <c r="R144" s="154"/>
      <c r="S144" s="151"/>
      <c r="T144" s="436"/>
      <c r="U144" s="413"/>
      <c r="V144" s="150"/>
    </row>
    <row r="145" spans="1:22" ht="12.75" customHeight="1" x14ac:dyDescent="0.2">
      <c r="A145" s="151"/>
      <c r="B145" s="152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49"/>
      <c r="R145" s="154"/>
      <c r="S145" s="151"/>
      <c r="T145" s="436"/>
      <c r="U145" s="413"/>
      <c r="V145" s="150"/>
    </row>
    <row r="146" spans="1:22" ht="12.75" customHeight="1" x14ac:dyDescent="0.2">
      <c r="A146" s="151"/>
      <c r="B146" s="152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49"/>
      <c r="R146" s="154"/>
      <c r="S146" s="151"/>
      <c r="T146" s="436"/>
      <c r="U146" s="413"/>
      <c r="V146" s="150"/>
    </row>
    <row r="147" spans="1:22" ht="12.75" customHeight="1" x14ac:dyDescent="0.2">
      <c r="A147" s="151"/>
      <c r="B147" s="152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49"/>
      <c r="R147" s="154"/>
      <c r="S147" s="151"/>
      <c r="T147" s="436"/>
      <c r="U147" s="413"/>
      <c r="V147" s="150"/>
    </row>
    <row r="148" spans="1:22" ht="12.75" customHeight="1" x14ac:dyDescent="0.2">
      <c r="A148" s="151"/>
      <c r="B148" s="152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49"/>
      <c r="R148" s="154"/>
      <c r="S148" s="151"/>
      <c r="T148" s="436"/>
      <c r="U148" s="413"/>
      <c r="V148" s="150"/>
    </row>
    <row r="149" spans="1:22" ht="12.75" customHeight="1" x14ac:dyDescent="0.2">
      <c r="A149" s="151"/>
      <c r="B149" s="152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49"/>
      <c r="R149" s="154"/>
      <c r="S149" s="151"/>
      <c r="T149" s="436"/>
      <c r="U149" s="413"/>
      <c r="V149" s="150"/>
    </row>
    <row r="150" spans="1:22" ht="12.75" customHeight="1" x14ac:dyDescent="0.2">
      <c r="A150" s="151"/>
      <c r="B150" s="152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49"/>
      <c r="R150" s="154"/>
      <c r="S150" s="151"/>
      <c r="T150" s="436"/>
      <c r="U150" s="413"/>
      <c r="V150" s="150"/>
    </row>
    <row r="151" spans="1:22" ht="12.75" customHeight="1" x14ac:dyDescent="0.2">
      <c r="A151" s="151"/>
      <c r="B151" s="152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49"/>
      <c r="R151" s="154"/>
      <c r="S151" s="151"/>
      <c r="T151" s="436"/>
      <c r="U151" s="413"/>
      <c r="V151" s="150"/>
    </row>
    <row r="152" spans="1:22" ht="12.75" customHeight="1" x14ac:dyDescent="0.2">
      <c r="A152" s="151"/>
      <c r="B152" s="152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49"/>
      <c r="R152" s="154"/>
      <c r="S152" s="151"/>
      <c r="T152" s="436"/>
      <c r="U152" s="413"/>
      <c r="V152" s="150"/>
    </row>
    <row r="153" spans="1:22" ht="12.75" customHeight="1" x14ac:dyDescent="0.2">
      <c r="A153" s="151"/>
      <c r="B153" s="152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49"/>
      <c r="R153" s="154"/>
      <c r="S153" s="151"/>
      <c r="T153" s="436"/>
      <c r="U153" s="413"/>
      <c r="V153" s="150"/>
    </row>
    <row r="154" spans="1:22" ht="12.75" customHeight="1" x14ac:dyDescent="0.2">
      <c r="A154" s="151"/>
      <c r="B154" s="152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49"/>
      <c r="R154" s="154"/>
      <c r="S154" s="151"/>
      <c r="T154" s="436"/>
      <c r="U154" s="413"/>
      <c r="V154" s="150"/>
    </row>
    <row r="155" spans="1:22" ht="12.75" customHeight="1" x14ac:dyDescent="0.2">
      <c r="A155" s="151"/>
      <c r="B155" s="152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49"/>
      <c r="R155" s="154"/>
      <c r="S155" s="151"/>
      <c r="T155" s="436"/>
      <c r="U155" s="413"/>
      <c r="V155" s="150"/>
    </row>
    <row r="156" spans="1:22" ht="12.75" customHeight="1" x14ac:dyDescent="0.2">
      <c r="A156" s="151"/>
      <c r="B156" s="152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49"/>
      <c r="R156" s="154"/>
      <c r="S156" s="151"/>
      <c r="T156" s="436"/>
      <c r="U156" s="413"/>
      <c r="V156" s="150"/>
    </row>
    <row r="157" spans="1:22" ht="12.75" customHeight="1" x14ac:dyDescent="0.2">
      <c r="A157" s="151"/>
      <c r="B157" s="152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49"/>
      <c r="R157" s="154"/>
      <c r="S157" s="151"/>
      <c r="T157" s="436"/>
      <c r="U157" s="413"/>
      <c r="V157" s="150"/>
    </row>
    <row r="158" spans="1:22" ht="12.75" customHeight="1" x14ac:dyDescent="0.2">
      <c r="A158" s="151"/>
      <c r="B158" s="152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49"/>
      <c r="R158" s="154"/>
      <c r="S158" s="151"/>
      <c r="T158" s="436"/>
      <c r="U158" s="413"/>
      <c r="V158" s="150"/>
    </row>
    <row r="159" spans="1:22" ht="12.75" customHeight="1" x14ac:dyDescent="0.2">
      <c r="A159" s="151"/>
      <c r="B159" s="152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49"/>
      <c r="R159" s="154"/>
      <c r="S159" s="151"/>
      <c r="T159" s="436"/>
      <c r="U159" s="413"/>
      <c r="V159" s="150"/>
    </row>
    <row r="160" spans="1:22" ht="12.75" customHeight="1" x14ac:dyDescent="0.2">
      <c r="A160" s="151"/>
      <c r="B160" s="152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49"/>
      <c r="R160" s="154"/>
      <c r="S160" s="151"/>
      <c r="T160" s="436"/>
      <c r="U160" s="413"/>
      <c r="V160" s="150"/>
    </row>
    <row r="161" spans="1:22" ht="12.75" customHeight="1" x14ac:dyDescent="0.2">
      <c r="A161" s="151"/>
      <c r="B161" s="152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49"/>
      <c r="R161" s="154"/>
      <c r="S161" s="151"/>
      <c r="T161" s="436"/>
      <c r="U161" s="413"/>
      <c r="V161" s="150"/>
    </row>
    <row r="162" spans="1:22" ht="12.75" customHeight="1" x14ac:dyDescent="0.2">
      <c r="A162" s="151"/>
      <c r="B162" s="152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49"/>
      <c r="R162" s="154"/>
      <c r="S162" s="151"/>
      <c r="T162" s="436"/>
      <c r="U162" s="413"/>
      <c r="V162" s="150"/>
    </row>
    <row r="163" spans="1:22" ht="12.75" customHeight="1" x14ac:dyDescent="0.2">
      <c r="A163" s="151"/>
      <c r="B163" s="152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49"/>
      <c r="R163" s="154"/>
      <c r="S163" s="151"/>
      <c r="T163" s="436"/>
      <c r="U163" s="413"/>
      <c r="V163" s="150"/>
    </row>
    <row r="164" spans="1:22" ht="12.75" customHeight="1" x14ac:dyDescent="0.2">
      <c r="A164" s="151"/>
      <c r="B164" s="152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49"/>
      <c r="R164" s="154"/>
      <c r="S164" s="151"/>
      <c r="T164" s="436"/>
      <c r="U164" s="413"/>
      <c r="V164" s="150"/>
    </row>
    <row r="165" spans="1:22" ht="12.75" customHeight="1" x14ac:dyDescent="0.2">
      <c r="A165" s="151"/>
      <c r="B165" s="152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49"/>
      <c r="R165" s="154"/>
      <c r="S165" s="151"/>
      <c r="T165" s="436"/>
      <c r="U165" s="413"/>
      <c r="V165" s="150"/>
    </row>
    <row r="166" spans="1:22" ht="12.75" customHeight="1" x14ac:dyDescent="0.2">
      <c r="A166" s="151"/>
      <c r="B166" s="152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49"/>
      <c r="R166" s="154"/>
      <c r="S166" s="151"/>
      <c r="T166" s="436"/>
      <c r="U166" s="413"/>
      <c r="V166" s="150"/>
    </row>
    <row r="167" spans="1:22" ht="12.75" customHeight="1" x14ac:dyDescent="0.2">
      <c r="A167" s="151"/>
      <c r="B167" s="152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49"/>
      <c r="R167" s="154"/>
      <c r="S167" s="151"/>
      <c r="T167" s="436"/>
      <c r="U167" s="413"/>
      <c r="V167" s="150"/>
    </row>
    <row r="168" spans="1:22" ht="12.75" customHeight="1" x14ac:dyDescent="0.2">
      <c r="A168" s="151"/>
      <c r="B168" s="152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49"/>
      <c r="R168" s="154"/>
      <c r="S168" s="151"/>
      <c r="T168" s="436"/>
      <c r="U168" s="413"/>
      <c r="V168" s="150"/>
    </row>
    <row r="169" spans="1:22" ht="12.75" customHeight="1" x14ac:dyDescent="0.2">
      <c r="A169" s="151"/>
      <c r="B169" s="152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49"/>
      <c r="R169" s="154"/>
      <c r="S169" s="151"/>
      <c r="T169" s="436"/>
      <c r="U169" s="413"/>
      <c r="V169" s="150"/>
    </row>
    <row r="170" spans="1:22" ht="12.75" customHeight="1" x14ac:dyDescent="0.2">
      <c r="A170" s="151"/>
      <c r="B170" s="152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49"/>
      <c r="R170" s="154"/>
      <c r="S170" s="151"/>
      <c r="T170" s="436"/>
      <c r="U170" s="413"/>
      <c r="V170" s="150"/>
    </row>
    <row r="171" spans="1:22" ht="12.75" customHeight="1" x14ac:dyDescent="0.2">
      <c r="A171" s="151"/>
      <c r="B171" s="152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49"/>
      <c r="R171" s="154"/>
      <c r="S171" s="151"/>
      <c r="T171" s="436"/>
      <c r="U171" s="413"/>
      <c r="V171" s="150"/>
    </row>
    <row r="172" spans="1:22" ht="12.75" customHeight="1" x14ac:dyDescent="0.2">
      <c r="A172" s="151"/>
      <c r="B172" s="152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49"/>
      <c r="R172" s="154"/>
      <c r="S172" s="151"/>
      <c r="T172" s="436"/>
      <c r="U172" s="413"/>
      <c r="V172" s="150"/>
    </row>
    <row r="173" spans="1:22" ht="12.75" customHeight="1" x14ac:dyDescent="0.2">
      <c r="A173" s="151"/>
      <c r="B173" s="152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49"/>
      <c r="R173" s="154"/>
      <c r="S173" s="151"/>
      <c r="T173" s="436"/>
      <c r="U173" s="413"/>
      <c r="V173" s="150"/>
    </row>
    <row r="174" spans="1:22" ht="12.75" customHeight="1" x14ac:dyDescent="0.2">
      <c r="A174" s="151"/>
      <c r="B174" s="152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49"/>
      <c r="R174" s="154"/>
      <c r="S174" s="151"/>
      <c r="T174" s="436"/>
      <c r="U174" s="413"/>
      <c r="V174" s="150"/>
    </row>
    <row r="175" spans="1:22" ht="12.75" customHeight="1" x14ac:dyDescent="0.2">
      <c r="A175" s="151"/>
      <c r="B175" s="152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49"/>
      <c r="R175" s="154"/>
      <c r="S175" s="151"/>
      <c r="T175" s="436"/>
      <c r="U175" s="413"/>
      <c r="V175" s="150"/>
    </row>
    <row r="176" spans="1:22" ht="12.75" customHeight="1" x14ac:dyDescent="0.2">
      <c r="A176" s="151"/>
      <c r="B176" s="152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49"/>
      <c r="R176" s="154"/>
      <c r="S176" s="151"/>
      <c r="T176" s="436"/>
      <c r="U176" s="413"/>
      <c r="V176" s="150"/>
    </row>
    <row r="177" spans="1:22" ht="12.75" customHeight="1" x14ac:dyDescent="0.2">
      <c r="A177" s="151"/>
      <c r="B177" s="152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49"/>
      <c r="R177" s="154"/>
      <c r="S177" s="151"/>
      <c r="T177" s="436"/>
      <c r="U177" s="413"/>
      <c r="V177" s="150"/>
    </row>
    <row r="178" spans="1:22" ht="12.75" customHeight="1" x14ac:dyDescent="0.2">
      <c r="A178" s="151"/>
      <c r="B178" s="152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49"/>
      <c r="R178" s="154"/>
      <c r="S178" s="151"/>
      <c r="T178" s="436"/>
      <c r="U178" s="413"/>
      <c r="V178" s="150"/>
    </row>
    <row r="179" spans="1:22" ht="12.75" customHeight="1" x14ac:dyDescent="0.2">
      <c r="A179" s="151"/>
      <c r="B179" s="152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49"/>
      <c r="R179" s="154"/>
      <c r="S179" s="151"/>
      <c r="T179" s="436"/>
      <c r="U179" s="413"/>
      <c r="V179" s="150"/>
    </row>
    <row r="180" spans="1:22" ht="12.75" customHeight="1" x14ac:dyDescent="0.2">
      <c r="A180" s="151"/>
      <c r="B180" s="152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49"/>
      <c r="R180" s="154"/>
      <c r="S180" s="151"/>
      <c r="T180" s="436"/>
      <c r="U180" s="413"/>
      <c r="V180" s="150"/>
    </row>
    <row r="181" spans="1:22" ht="12.75" customHeight="1" x14ac:dyDescent="0.2">
      <c r="A181" s="151"/>
      <c r="B181" s="152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49"/>
      <c r="R181" s="154"/>
      <c r="S181" s="151"/>
      <c r="T181" s="436"/>
      <c r="U181" s="413"/>
      <c r="V181" s="150"/>
    </row>
    <row r="182" spans="1:22" ht="12.75" customHeight="1" x14ac:dyDescent="0.2">
      <c r="A182" s="151"/>
      <c r="B182" s="152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49"/>
      <c r="R182" s="154"/>
      <c r="S182" s="151"/>
      <c r="T182" s="436"/>
      <c r="U182" s="413"/>
      <c r="V182" s="150"/>
    </row>
    <row r="183" spans="1:22" ht="12.75" customHeight="1" x14ac:dyDescent="0.2">
      <c r="A183" s="151"/>
      <c r="B183" s="152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49"/>
      <c r="R183" s="154"/>
      <c r="S183" s="151"/>
      <c r="T183" s="436"/>
      <c r="U183" s="413"/>
      <c r="V183" s="150"/>
    </row>
    <row r="184" spans="1:22" ht="12.75" customHeight="1" x14ac:dyDescent="0.2">
      <c r="A184" s="151"/>
      <c r="B184" s="152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49"/>
      <c r="R184" s="154"/>
      <c r="S184" s="151"/>
      <c r="T184" s="436"/>
      <c r="U184" s="413"/>
      <c r="V184" s="150"/>
    </row>
    <row r="185" spans="1:22" ht="12.75" customHeight="1" x14ac:dyDescent="0.2">
      <c r="A185" s="151"/>
      <c r="B185" s="152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49"/>
      <c r="R185" s="154"/>
      <c r="S185" s="151"/>
      <c r="T185" s="436"/>
      <c r="U185" s="413"/>
      <c r="V185" s="150"/>
    </row>
    <row r="186" spans="1:22" ht="12.75" customHeight="1" x14ac:dyDescent="0.2">
      <c r="A186" s="151"/>
      <c r="B186" s="152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49"/>
      <c r="R186" s="154"/>
      <c r="S186" s="151"/>
      <c r="T186" s="436"/>
      <c r="U186" s="413"/>
      <c r="V186" s="150"/>
    </row>
    <row r="187" spans="1:22" ht="12.75" customHeight="1" x14ac:dyDescent="0.2">
      <c r="A187" s="151"/>
      <c r="B187" s="152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49"/>
      <c r="R187" s="154"/>
      <c r="S187" s="151"/>
      <c r="T187" s="436"/>
      <c r="U187" s="413"/>
      <c r="V187" s="150"/>
    </row>
    <row r="188" spans="1:22" ht="12.75" customHeight="1" x14ac:dyDescent="0.2">
      <c r="A188" s="151"/>
      <c r="B188" s="152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49"/>
      <c r="R188" s="154"/>
      <c r="S188" s="151"/>
      <c r="T188" s="436"/>
      <c r="U188" s="413"/>
      <c r="V188" s="150"/>
    </row>
    <row r="189" spans="1:22" ht="12.75" customHeight="1" x14ac:dyDescent="0.2">
      <c r="A189" s="151"/>
      <c r="B189" s="152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49"/>
      <c r="R189" s="154"/>
      <c r="S189" s="151"/>
      <c r="T189" s="436"/>
      <c r="U189" s="413"/>
      <c r="V189" s="150"/>
    </row>
    <row r="190" spans="1:22" ht="12.75" customHeight="1" x14ac:dyDescent="0.2">
      <c r="A190" s="151"/>
      <c r="B190" s="152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49"/>
      <c r="R190" s="154"/>
      <c r="S190" s="151"/>
      <c r="T190" s="436"/>
      <c r="U190" s="413"/>
      <c r="V190" s="150"/>
    </row>
    <row r="191" spans="1:22" ht="12.75" customHeight="1" x14ac:dyDescent="0.2">
      <c r="A191" s="151"/>
      <c r="B191" s="152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49"/>
      <c r="R191" s="154"/>
      <c r="S191" s="151"/>
      <c r="T191" s="436"/>
      <c r="U191" s="413"/>
      <c r="V191" s="150"/>
    </row>
    <row r="192" spans="1:22" ht="12.75" customHeight="1" x14ac:dyDescent="0.2">
      <c r="A192" s="151"/>
      <c r="B192" s="152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49"/>
      <c r="R192" s="154"/>
      <c r="S192" s="151"/>
      <c r="T192" s="436"/>
      <c r="U192" s="413"/>
      <c r="V192" s="150"/>
    </row>
    <row r="193" spans="1:22" ht="12.75" customHeight="1" x14ac:dyDescent="0.2">
      <c r="A193" s="151"/>
      <c r="B193" s="152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49"/>
      <c r="R193" s="154"/>
      <c r="S193" s="151"/>
      <c r="T193" s="436"/>
      <c r="U193" s="413"/>
      <c r="V193" s="150"/>
    </row>
    <row r="194" spans="1:22" ht="12.75" customHeight="1" x14ac:dyDescent="0.2">
      <c r="A194" s="151"/>
      <c r="B194" s="152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49"/>
      <c r="R194" s="154"/>
      <c r="S194" s="151"/>
      <c r="T194" s="436"/>
      <c r="U194" s="413"/>
      <c r="V194" s="150"/>
    </row>
    <row r="195" spans="1:22" ht="12.75" customHeight="1" x14ac:dyDescent="0.2">
      <c r="A195" s="151"/>
      <c r="B195" s="152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49"/>
      <c r="R195" s="154"/>
      <c r="S195" s="151"/>
      <c r="T195" s="436"/>
      <c r="U195" s="413"/>
      <c r="V195" s="150"/>
    </row>
    <row r="196" spans="1:22" ht="12.75" customHeight="1" x14ac:dyDescent="0.2">
      <c r="A196" s="151"/>
      <c r="B196" s="152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49"/>
      <c r="R196" s="154"/>
      <c r="S196" s="151"/>
      <c r="T196" s="436"/>
      <c r="U196" s="413"/>
      <c r="V196" s="150"/>
    </row>
    <row r="197" spans="1:22" ht="12.75" customHeight="1" x14ac:dyDescent="0.2">
      <c r="A197" s="151"/>
      <c r="B197" s="152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49"/>
      <c r="R197" s="154"/>
      <c r="S197" s="151"/>
      <c r="T197" s="436"/>
      <c r="U197" s="413"/>
      <c r="V197" s="150"/>
    </row>
    <row r="198" spans="1:22" ht="12.75" customHeight="1" x14ac:dyDescent="0.2">
      <c r="A198" s="151"/>
      <c r="B198" s="152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49"/>
      <c r="R198" s="154"/>
      <c r="S198" s="151"/>
      <c r="T198" s="436"/>
      <c r="U198" s="413"/>
      <c r="V198" s="150"/>
    </row>
    <row r="199" spans="1:22" ht="12.75" customHeight="1" x14ac:dyDescent="0.2">
      <c r="A199" s="151"/>
      <c r="B199" s="152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49"/>
      <c r="R199" s="154"/>
      <c r="S199" s="151"/>
      <c r="T199" s="436"/>
      <c r="U199" s="413"/>
      <c r="V199" s="150"/>
    </row>
    <row r="200" spans="1:22" ht="12.75" customHeight="1" x14ac:dyDescent="0.2">
      <c r="A200" s="151"/>
      <c r="B200" s="152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49"/>
      <c r="R200" s="154"/>
      <c r="S200" s="151"/>
      <c r="T200" s="436"/>
      <c r="U200" s="413"/>
      <c r="V200" s="150"/>
    </row>
    <row r="201" spans="1:22" ht="12.75" customHeight="1" x14ac:dyDescent="0.2">
      <c r="A201" s="151"/>
      <c r="B201" s="152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49"/>
      <c r="R201" s="154"/>
      <c r="S201" s="151"/>
      <c r="T201" s="436"/>
      <c r="U201" s="413"/>
      <c r="V201" s="150"/>
    </row>
    <row r="202" spans="1:22" ht="12.75" customHeight="1" x14ac:dyDescent="0.2">
      <c r="A202" s="151"/>
      <c r="B202" s="152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49"/>
      <c r="R202" s="154"/>
      <c r="S202" s="151"/>
      <c r="T202" s="436"/>
      <c r="U202" s="413"/>
      <c r="V202" s="150"/>
    </row>
    <row r="203" spans="1:22" ht="12.75" customHeight="1" x14ac:dyDescent="0.2">
      <c r="A203" s="151"/>
      <c r="B203" s="152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49"/>
      <c r="R203" s="154"/>
      <c r="S203" s="151"/>
      <c r="T203" s="436"/>
      <c r="U203" s="413"/>
      <c r="V203" s="150"/>
    </row>
    <row r="204" spans="1:22" ht="12.75" customHeight="1" x14ac:dyDescent="0.2">
      <c r="A204" s="151"/>
      <c r="B204" s="152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49"/>
      <c r="R204" s="154"/>
      <c r="S204" s="151"/>
      <c r="T204" s="436"/>
      <c r="U204" s="413"/>
      <c r="V204" s="150"/>
    </row>
    <row r="205" spans="1:22" ht="12.75" customHeight="1" x14ac:dyDescent="0.2">
      <c r="A205" s="151"/>
      <c r="B205" s="152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49"/>
      <c r="R205" s="154"/>
      <c r="S205" s="151"/>
      <c r="T205" s="436"/>
      <c r="U205" s="413"/>
      <c r="V205" s="150"/>
    </row>
    <row r="206" spans="1:22" ht="12.75" customHeight="1" x14ac:dyDescent="0.2">
      <c r="A206" s="151"/>
      <c r="B206" s="152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49"/>
      <c r="R206" s="154"/>
      <c r="S206" s="151"/>
      <c r="T206" s="436"/>
      <c r="U206" s="413"/>
      <c r="V206" s="150"/>
    </row>
    <row r="207" spans="1:22" ht="12.75" customHeight="1" x14ac:dyDescent="0.2">
      <c r="A207" s="151"/>
      <c r="B207" s="152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49"/>
      <c r="R207" s="154"/>
      <c r="S207" s="151"/>
      <c r="T207" s="436"/>
      <c r="U207" s="413"/>
      <c r="V207" s="150"/>
    </row>
    <row r="208" spans="1:22" ht="12.75" customHeight="1" x14ac:dyDescent="0.2">
      <c r="A208" s="151"/>
      <c r="B208" s="152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49"/>
      <c r="R208" s="154"/>
      <c r="S208" s="151"/>
      <c r="T208" s="436"/>
      <c r="U208" s="413"/>
      <c r="V208" s="150"/>
    </row>
    <row r="209" spans="1:22" ht="12.75" customHeight="1" x14ac:dyDescent="0.2">
      <c r="A209" s="151"/>
      <c r="B209" s="152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49"/>
      <c r="R209" s="154"/>
      <c r="S209" s="151"/>
      <c r="T209" s="436"/>
      <c r="U209" s="413"/>
      <c r="V209" s="150"/>
    </row>
    <row r="210" spans="1:22" ht="12.75" customHeight="1" x14ac:dyDescent="0.2">
      <c r="A210" s="151"/>
      <c r="B210" s="152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49"/>
      <c r="R210" s="154"/>
      <c r="S210" s="151"/>
      <c r="T210" s="436"/>
      <c r="U210" s="413"/>
      <c r="V210" s="150"/>
    </row>
    <row r="211" spans="1:22" ht="12.75" customHeight="1" x14ac:dyDescent="0.2">
      <c r="A211" s="151"/>
      <c r="B211" s="152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49"/>
      <c r="R211" s="154"/>
      <c r="S211" s="151"/>
      <c r="T211" s="436"/>
      <c r="U211" s="413"/>
      <c r="V211" s="150"/>
    </row>
    <row r="212" spans="1:22" ht="12.75" customHeight="1" x14ac:dyDescent="0.2">
      <c r="A212" s="151"/>
      <c r="B212" s="152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49"/>
      <c r="R212" s="154"/>
      <c r="S212" s="151"/>
      <c r="T212" s="436"/>
      <c r="U212" s="413"/>
      <c r="V212" s="150"/>
    </row>
    <row r="213" spans="1:22" ht="12.75" customHeight="1" x14ac:dyDescent="0.2">
      <c r="A213" s="151"/>
      <c r="B213" s="152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49"/>
      <c r="R213" s="154"/>
      <c r="S213" s="151"/>
      <c r="T213" s="436"/>
      <c r="U213" s="413"/>
      <c r="V213" s="150"/>
    </row>
    <row r="214" spans="1:22" ht="12.75" customHeight="1" x14ac:dyDescent="0.2">
      <c r="A214" s="151"/>
      <c r="B214" s="152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49"/>
      <c r="R214" s="154"/>
      <c r="S214" s="151"/>
      <c r="T214" s="436"/>
      <c r="U214" s="413"/>
      <c r="V214" s="150"/>
    </row>
    <row r="215" spans="1:22" ht="12.75" customHeight="1" x14ac:dyDescent="0.2">
      <c r="A215" s="151"/>
      <c r="B215" s="152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49"/>
      <c r="R215" s="154"/>
      <c r="S215" s="151"/>
      <c r="T215" s="436"/>
      <c r="U215" s="413"/>
      <c r="V215" s="150"/>
    </row>
    <row r="216" spans="1:22" ht="12.75" customHeight="1" x14ac:dyDescent="0.2">
      <c r="A216" s="151"/>
      <c r="B216" s="152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49"/>
      <c r="R216" s="154"/>
      <c r="S216" s="151"/>
      <c r="T216" s="436"/>
      <c r="U216" s="413"/>
      <c r="V216" s="150"/>
    </row>
    <row r="217" spans="1:22" ht="12.75" customHeight="1" x14ac:dyDescent="0.2">
      <c r="A217" s="151"/>
      <c r="B217" s="152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49"/>
      <c r="R217" s="154"/>
      <c r="S217" s="151"/>
      <c r="T217" s="436"/>
      <c r="U217" s="413"/>
      <c r="V217" s="150"/>
    </row>
    <row r="218" spans="1:22" ht="12.75" customHeight="1" x14ac:dyDescent="0.2">
      <c r="A218" s="151"/>
      <c r="B218" s="152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49"/>
      <c r="R218" s="154"/>
      <c r="S218" s="151"/>
      <c r="T218" s="436"/>
      <c r="U218" s="413"/>
      <c r="V218" s="150"/>
    </row>
    <row r="219" spans="1:22" ht="12.75" customHeight="1" x14ac:dyDescent="0.2">
      <c r="A219" s="151"/>
      <c r="B219" s="152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49"/>
      <c r="R219" s="154"/>
      <c r="S219" s="151"/>
      <c r="T219" s="436"/>
      <c r="U219" s="413"/>
      <c r="V219" s="150"/>
    </row>
    <row r="220" spans="1:22" ht="12.75" customHeight="1" x14ac:dyDescent="0.2">
      <c r="A220" s="151"/>
      <c r="B220" s="152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49"/>
      <c r="R220" s="154"/>
      <c r="S220" s="151"/>
      <c r="T220" s="436"/>
      <c r="U220" s="413"/>
      <c r="V220" s="150"/>
    </row>
    <row r="221" spans="1:22" ht="12.75" customHeight="1" x14ac:dyDescent="0.2">
      <c r="A221" s="151"/>
      <c r="B221" s="152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49"/>
      <c r="R221" s="154"/>
      <c r="S221" s="151"/>
      <c r="T221" s="436"/>
      <c r="U221" s="413"/>
      <c r="V221" s="150"/>
    </row>
    <row r="222" spans="1:22" ht="12.75" customHeight="1" x14ac:dyDescent="0.2">
      <c r="A222" s="151"/>
      <c r="B222" s="152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49"/>
      <c r="R222" s="154"/>
      <c r="S222" s="151"/>
      <c r="T222" s="436"/>
      <c r="U222" s="413"/>
      <c r="V222" s="150"/>
    </row>
    <row r="223" spans="1:22" ht="12.75" customHeight="1" x14ac:dyDescent="0.2">
      <c r="A223" s="151"/>
      <c r="B223" s="152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49"/>
      <c r="R223" s="154"/>
      <c r="S223" s="151"/>
      <c r="T223" s="436"/>
      <c r="U223" s="413"/>
      <c r="V223" s="150"/>
    </row>
    <row r="224" spans="1:22" ht="12.75" customHeight="1" x14ac:dyDescent="0.2">
      <c r="A224" s="151"/>
      <c r="B224" s="152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49"/>
      <c r="R224" s="154"/>
      <c r="S224" s="151"/>
      <c r="T224" s="436"/>
      <c r="U224" s="413"/>
      <c r="V224" s="150"/>
    </row>
    <row r="225" spans="1:22" ht="12.75" customHeight="1" x14ac:dyDescent="0.2">
      <c r="A225" s="151"/>
      <c r="B225" s="152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49"/>
      <c r="R225" s="154"/>
      <c r="S225" s="151"/>
      <c r="T225" s="436"/>
      <c r="U225" s="413"/>
      <c r="V225" s="150"/>
    </row>
    <row r="226" spans="1:22" ht="12.75" customHeight="1" x14ac:dyDescent="0.2">
      <c r="A226" s="151"/>
      <c r="B226" s="152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49"/>
      <c r="R226" s="154"/>
      <c r="S226" s="151"/>
      <c r="T226" s="436"/>
      <c r="U226" s="413"/>
      <c r="V226" s="150"/>
    </row>
    <row r="227" spans="1:22" ht="12.75" customHeight="1" x14ac:dyDescent="0.2">
      <c r="A227" s="151"/>
      <c r="B227" s="152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49"/>
      <c r="R227" s="154"/>
      <c r="S227" s="151"/>
      <c r="T227" s="436"/>
      <c r="U227" s="413"/>
      <c r="V227" s="150"/>
    </row>
    <row r="228" spans="1:22" ht="12.75" customHeight="1" x14ac:dyDescent="0.2">
      <c r="A228" s="151"/>
      <c r="B228" s="152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49"/>
      <c r="R228" s="154"/>
      <c r="S228" s="151"/>
      <c r="T228" s="436"/>
      <c r="U228" s="413"/>
      <c r="V228" s="150"/>
    </row>
    <row r="229" spans="1:22" ht="12.75" customHeight="1" x14ac:dyDescent="0.2">
      <c r="A229" s="151"/>
      <c r="B229" s="152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49"/>
      <c r="R229" s="154"/>
      <c r="S229" s="151"/>
      <c r="T229" s="436"/>
      <c r="U229" s="413"/>
      <c r="V229" s="150"/>
    </row>
    <row r="230" spans="1:22" ht="12.75" customHeight="1" x14ac:dyDescent="0.2">
      <c r="A230" s="151"/>
      <c r="B230" s="152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49"/>
      <c r="R230" s="154"/>
      <c r="S230" s="151"/>
      <c r="T230" s="436"/>
      <c r="U230" s="413"/>
      <c r="V230" s="150"/>
    </row>
    <row r="231" spans="1:22" ht="12.75" customHeight="1" x14ac:dyDescent="0.2">
      <c r="A231" s="151"/>
      <c r="B231" s="152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49"/>
      <c r="R231" s="154"/>
      <c r="S231" s="151"/>
      <c r="T231" s="436"/>
      <c r="U231" s="413"/>
      <c r="V231" s="150"/>
    </row>
    <row r="232" spans="1:22" ht="12.75" customHeight="1" x14ac:dyDescent="0.2">
      <c r="A232" s="151"/>
      <c r="B232" s="152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49"/>
      <c r="R232" s="154"/>
      <c r="S232" s="151"/>
      <c r="T232" s="436"/>
      <c r="U232" s="413"/>
      <c r="V232" s="150"/>
    </row>
    <row r="233" spans="1:22" ht="12.75" customHeight="1" x14ac:dyDescent="0.2">
      <c r="A233" s="151"/>
      <c r="B233" s="152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49"/>
      <c r="R233" s="154"/>
      <c r="S233" s="151"/>
      <c r="T233" s="436"/>
      <c r="U233" s="413"/>
      <c r="V233" s="150"/>
    </row>
    <row r="234" spans="1:22" ht="12.75" customHeight="1" x14ac:dyDescent="0.2">
      <c r="A234" s="151"/>
      <c r="B234" s="152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49"/>
      <c r="R234" s="154"/>
      <c r="S234" s="151"/>
      <c r="T234" s="436"/>
      <c r="U234" s="413"/>
      <c r="V234" s="150"/>
    </row>
    <row r="235" spans="1:22" ht="12.75" customHeight="1" x14ac:dyDescent="0.2">
      <c r="A235" s="151"/>
      <c r="B235" s="152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49"/>
      <c r="R235" s="154"/>
      <c r="S235" s="151"/>
      <c r="T235" s="436"/>
      <c r="U235" s="413"/>
      <c r="V235" s="150"/>
    </row>
    <row r="236" spans="1:22" ht="12.75" customHeight="1" x14ac:dyDescent="0.2">
      <c r="A236" s="151"/>
      <c r="B236" s="152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49"/>
      <c r="R236" s="154"/>
      <c r="S236" s="151"/>
      <c r="T236" s="436"/>
      <c r="U236" s="413"/>
      <c r="V236" s="150"/>
    </row>
    <row r="237" spans="1:22" ht="12.75" customHeight="1" x14ac:dyDescent="0.2">
      <c r="A237" s="151"/>
      <c r="B237" s="152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49"/>
      <c r="R237" s="154"/>
      <c r="S237" s="151"/>
      <c r="T237" s="436"/>
      <c r="U237" s="413"/>
      <c r="V237" s="150"/>
    </row>
    <row r="238" spans="1:22" ht="12.75" customHeight="1" x14ac:dyDescent="0.2">
      <c r="A238" s="151"/>
      <c r="B238" s="152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49"/>
      <c r="R238" s="154"/>
      <c r="S238" s="151"/>
      <c r="T238" s="436"/>
      <c r="U238" s="413"/>
      <c r="V238" s="150"/>
    </row>
    <row r="239" spans="1:22" ht="12.75" customHeight="1" x14ac:dyDescent="0.2">
      <c r="A239" s="151"/>
      <c r="B239" s="152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49"/>
      <c r="R239" s="154"/>
      <c r="S239" s="151"/>
      <c r="T239" s="436"/>
      <c r="U239" s="413"/>
      <c r="V239" s="150"/>
    </row>
    <row r="240" spans="1:22" ht="12.75" customHeight="1" x14ac:dyDescent="0.2">
      <c r="A240" s="151"/>
      <c r="B240" s="152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49"/>
      <c r="R240" s="154"/>
      <c r="S240" s="151"/>
      <c r="T240" s="436"/>
      <c r="U240" s="413"/>
      <c r="V240" s="150"/>
    </row>
    <row r="241" spans="1:22" ht="12.75" customHeight="1" x14ac:dyDescent="0.2">
      <c r="A241" s="151"/>
      <c r="B241" s="152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49"/>
      <c r="R241" s="154"/>
      <c r="S241" s="151"/>
      <c r="T241" s="436"/>
      <c r="U241" s="413"/>
      <c r="V241" s="150"/>
    </row>
    <row r="242" spans="1:22" ht="12.75" customHeight="1" x14ac:dyDescent="0.2">
      <c r="A242" s="151"/>
      <c r="B242" s="152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49"/>
      <c r="R242" s="154"/>
      <c r="S242" s="151"/>
      <c r="T242" s="436"/>
      <c r="U242" s="413"/>
      <c r="V242" s="150"/>
    </row>
    <row r="243" spans="1:22" ht="12.75" customHeight="1" x14ac:dyDescent="0.2">
      <c r="A243" s="151"/>
      <c r="B243" s="152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49"/>
      <c r="R243" s="154"/>
      <c r="S243" s="151"/>
      <c r="T243" s="436"/>
      <c r="U243" s="413"/>
      <c r="V243" s="150"/>
    </row>
    <row r="244" spans="1:22" ht="12.75" customHeight="1" x14ac:dyDescent="0.2">
      <c r="A244" s="151"/>
      <c r="B244" s="152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49"/>
      <c r="R244" s="154"/>
      <c r="S244" s="151"/>
      <c r="T244" s="436"/>
      <c r="U244" s="413"/>
      <c r="V244" s="150"/>
    </row>
    <row r="245" spans="1:22" ht="12.75" customHeight="1" x14ac:dyDescent="0.2">
      <c r="A245" s="151"/>
      <c r="B245" s="152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49"/>
      <c r="R245" s="154"/>
      <c r="S245" s="151"/>
      <c r="T245" s="436"/>
      <c r="U245" s="413"/>
      <c r="V245" s="150"/>
    </row>
    <row r="246" spans="1:22" ht="12.75" customHeight="1" x14ac:dyDescent="0.2">
      <c r="A246" s="151"/>
      <c r="B246" s="152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49"/>
      <c r="R246" s="154"/>
      <c r="S246" s="151"/>
      <c r="T246" s="436"/>
      <c r="U246" s="413"/>
      <c r="V246" s="150"/>
    </row>
    <row r="247" spans="1:22" ht="12.75" customHeight="1" x14ac:dyDescent="0.2">
      <c r="A247" s="151"/>
      <c r="B247" s="152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49"/>
      <c r="R247" s="154"/>
      <c r="S247" s="151"/>
      <c r="T247" s="436"/>
      <c r="U247" s="413"/>
      <c r="V247" s="150"/>
    </row>
    <row r="248" spans="1:22" ht="12.75" customHeight="1" x14ac:dyDescent="0.2">
      <c r="A248" s="151"/>
      <c r="B248" s="152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49"/>
      <c r="R248" s="154"/>
      <c r="S248" s="151"/>
      <c r="T248" s="436"/>
      <c r="U248" s="413"/>
      <c r="V248" s="150"/>
    </row>
    <row r="249" spans="1:22" ht="12.75" customHeight="1" x14ac:dyDescent="0.2">
      <c r="A249" s="151"/>
      <c r="B249" s="152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49"/>
      <c r="R249" s="154"/>
      <c r="S249" s="151"/>
      <c r="T249" s="436"/>
      <c r="U249" s="413"/>
      <c r="V249" s="150"/>
    </row>
    <row r="250" spans="1:22" ht="12.75" customHeight="1" x14ac:dyDescent="0.2">
      <c r="A250" s="151"/>
      <c r="B250" s="152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49"/>
      <c r="R250" s="154"/>
      <c r="S250" s="151"/>
      <c r="T250" s="436"/>
      <c r="U250" s="413"/>
      <c r="V250" s="150"/>
    </row>
    <row r="251" spans="1:22" ht="12.75" customHeight="1" x14ac:dyDescent="0.2">
      <c r="A251" s="151"/>
      <c r="B251" s="152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49"/>
      <c r="R251" s="154"/>
      <c r="S251" s="151"/>
      <c r="T251" s="436"/>
      <c r="U251" s="413"/>
      <c r="V251" s="150"/>
    </row>
    <row r="252" spans="1:22" ht="12.75" customHeight="1" x14ac:dyDescent="0.2">
      <c r="A252" s="151"/>
      <c r="B252" s="152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49"/>
      <c r="R252" s="154"/>
      <c r="S252" s="151"/>
      <c r="T252" s="436"/>
      <c r="U252" s="413"/>
      <c r="V252" s="150"/>
    </row>
    <row r="253" spans="1:22" ht="12.75" customHeight="1" x14ac:dyDescent="0.2">
      <c r="A253" s="151"/>
      <c r="B253" s="152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49"/>
      <c r="R253" s="154"/>
      <c r="S253" s="151"/>
      <c r="T253" s="436"/>
      <c r="U253" s="413"/>
      <c r="V253" s="150"/>
    </row>
    <row r="254" spans="1:22" ht="12.75" customHeight="1" x14ac:dyDescent="0.2">
      <c r="A254" s="151"/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49"/>
      <c r="R254" s="154"/>
      <c r="S254" s="151"/>
      <c r="T254" s="436"/>
      <c r="U254" s="413"/>
      <c r="V254" s="150"/>
    </row>
    <row r="255" spans="1:22" ht="12.75" customHeight="1" x14ac:dyDescent="0.2">
      <c r="A255" s="151"/>
      <c r="B255" s="152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49"/>
      <c r="R255" s="154"/>
      <c r="S255" s="151"/>
      <c r="T255" s="436"/>
      <c r="U255" s="413"/>
      <c r="V255" s="150"/>
    </row>
    <row r="256" spans="1:22" ht="12.75" customHeight="1" x14ac:dyDescent="0.2">
      <c r="A256" s="151"/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49"/>
      <c r="R256" s="154"/>
      <c r="S256" s="151"/>
      <c r="T256" s="436"/>
      <c r="U256" s="413"/>
      <c r="V256" s="150"/>
    </row>
    <row r="257" spans="1:22" ht="12.75" customHeight="1" x14ac:dyDescent="0.2">
      <c r="A257" s="151"/>
      <c r="B257" s="152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49"/>
      <c r="R257" s="154"/>
      <c r="S257" s="151"/>
      <c r="T257" s="436"/>
      <c r="U257" s="413"/>
      <c r="V257" s="150"/>
    </row>
    <row r="258" spans="1:22" ht="12.75" customHeight="1" x14ac:dyDescent="0.2">
      <c r="A258" s="151"/>
      <c r="B258" s="152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49"/>
      <c r="R258" s="154"/>
      <c r="S258" s="151"/>
      <c r="T258" s="436"/>
      <c r="U258" s="413"/>
      <c r="V258" s="150"/>
    </row>
    <row r="259" spans="1:22" ht="12.75" customHeight="1" x14ac:dyDescent="0.2">
      <c r="A259" s="151"/>
      <c r="B259" s="152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49"/>
      <c r="R259" s="154"/>
      <c r="S259" s="151"/>
      <c r="T259" s="436"/>
      <c r="U259" s="413"/>
      <c r="V259" s="150"/>
    </row>
    <row r="260" spans="1:22" ht="12.75" customHeight="1" x14ac:dyDescent="0.2">
      <c r="A260" s="151"/>
      <c r="B260" s="152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49"/>
      <c r="R260" s="154"/>
      <c r="S260" s="151"/>
      <c r="T260" s="436"/>
      <c r="U260" s="413"/>
      <c r="V260" s="150"/>
    </row>
    <row r="261" spans="1:22" ht="12.75" customHeight="1" x14ac:dyDescent="0.2">
      <c r="A261" s="151"/>
      <c r="B261" s="152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49"/>
      <c r="R261" s="154"/>
      <c r="S261" s="151"/>
      <c r="T261" s="436"/>
      <c r="U261" s="413"/>
      <c r="V261" s="150"/>
    </row>
    <row r="262" spans="1:22" ht="12.75" customHeight="1" x14ac:dyDescent="0.2">
      <c r="A262" s="151"/>
      <c r="B262" s="152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49"/>
      <c r="R262" s="154"/>
      <c r="S262" s="151"/>
      <c r="T262" s="436"/>
      <c r="U262" s="413"/>
      <c r="V262" s="150"/>
    </row>
    <row r="263" spans="1:22" ht="12.75" customHeight="1" x14ac:dyDescent="0.2">
      <c r="A263" s="151"/>
      <c r="B263" s="152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49"/>
      <c r="R263" s="154"/>
      <c r="S263" s="151"/>
      <c r="T263" s="436"/>
      <c r="U263" s="413"/>
      <c r="V263" s="150"/>
    </row>
    <row r="264" spans="1:22" ht="12.75" customHeight="1" x14ac:dyDescent="0.2">
      <c r="A264" s="151"/>
      <c r="B264" s="152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49"/>
      <c r="R264" s="154"/>
      <c r="S264" s="151"/>
      <c r="T264" s="436"/>
      <c r="U264" s="413"/>
      <c r="V264" s="150"/>
    </row>
    <row r="265" spans="1:22" ht="12.75" customHeight="1" x14ac:dyDescent="0.2">
      <c r="A265" s="151"/>
      <c r="B265" s="152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49"/>
      <c r="R265" s="154"/>
      <c r="S265" s="151"/>
      <c r="T265" s="436"/>
      <c r="U265" s="413"/>
      <c r="V265" s="150"/>
    </row>
    <row r="266" spans="1:22" ht="12.75" customHeight="1" x14ac:dyDescent="0.2">
      <c r="A266" s="151"/>
      <c r="B266" s="152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49"/>
      <c r="R266" s="154"/>
      <c r="S266" s="151"/>
      <c r="T266" s="436"/>
      <c r="U266" s="413"/>
      <c r="V266" s="150"/>
    </row>
    <row r="267" spans="1:22" ht="12.75" customHeight="1" x14ac:dyDescent="0.2">
      <c r="A267" s="151"/>
      <c r="B267" s="152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49"/>
      <c r="R267" s="154"/>
      <c r="S267" s="151"/>
      <c r="T267" s="436"/>
      <c r="U267" s="413"/>
      <c r="V267" s="150"/>
    </row>
    <row r="268" spans="1:22" ht="12.75" customHeight="1" x14ac:dyDescent="0.2">
      <c r="A268" s="151"/>
      <c r="B268" s="152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49"/>
      <c r="R268" s="154"/>
      <c r="S268" s="151"/>
      <c r="T268" s="436"/>
      <c r="U268" s="413"/>
      <c r="V268" s="150"/>
    </row>
    <row r="269" spans="1:22" ht="12.75" customHeight="1" x14ac:dyDescent="0.2">
      <c r="A269" s="151"/>
      <c r="B269" s="152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49"/>
      <c r="R269" s="154"/>
      <c r="S269" s="151"/>
      <c r="T269" s="436"/>
      <c r="U269" s="413"/>
      <c r="V269" s="150"/>
    </row>
    <row r="270" spans="1:22" ht="12.75" customHeight="1" x14ac:dyDescent="0.2">
      <c r="A270" s="151"/>
      <c r="B270" s="152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49"/>
      <c r="R270" s="154"/>
      <c r="S270" s="151"/>
      <c r="T270" s="436"/>
      <c r="U270" s="413"/>
      <c r="V270" s="150"/>
    </row>
    <row r="271" spans="1:22" ht="12.75" customHeight="1" x14ac:dyDescent="0.2">
      <c r="A271" s="151"/>
      <c r="B271" s="152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49"/>
      <c r="R271" s="154"/>
      <c r="S271" s="151"/>
      <c r="T271" s="436"/>
      <c r="U271" s="413"/>
      <c r="V271" s="150"/>
    </row>
    <row r="272" spans="1:22" ht="12.75" customHeight="1" x14ac:dyDescent="0.2">
      <c r="A272" s="151"/>
      <c r="B272" s="152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49"/>
      <c r="R272" s="154"/>
      <c r="S272" s="151"/>
      <c r="T272" s="436"/>
      <c r="U272" s="413"/>
      <c r="V272" s="150"/>
    </row>
    <row r="273" spans="1:22" ht="12.75" customHeight="1" x14ac:dyDescent="0.2">
      <c r="A273" s="151"/>
      <c r="B273" s="152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49"/>
      <c r="R273" s="154"/>
      <c r="S273" s="151"/>
      <c r="T273" s="436"/>
      <c r="U273" s="413"/>
      <c r="V273" s="150"/>
    </row>
    <row r="274" spans="1:22" ht="12.75" customHeight="1" x14ac:dyDescent="0.2">
      <c r="A274" s="151"/>
      <c r="B274" s="152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49"/>
      <c r="R274" s="154"/>
      <c r="S274" s="151"/>
      <c r="T274" s="436"/>
      <c r="U274" s="413"/>
      <c r="V274" s="150"/>
    </row>
    <row r="275" spans="1:22" ht="12.75" customHeight="1" x14ac:dyDescent="0.2">
      <c r="A275" s="151"/>
      <c r="B275" s="152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49"/>
      <c r="R275" s="154"/>
      <c r="S275" s="151"/>
      <c r="T275" s="436"/>
      <c r="U275" s="413"/>
      <c r="V275" s="150"/>
    </row>
    <row r="276" spans="1:22" ht="12.75" customHeight="1" x14ac:dyDescent="0.2">
      <c r="A276" s="151"/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49"/>
      <c r="R276" s="154"/>
      <c r="S276" s="151"/>
      <c r="T276" s="436"/>
      <c r="U276" s="413"/>
      <c r="V276" s="150"/>
    </row>
    <row r="277" spans="1:22" ht="12.75" customHeight="1" x14ac:dyDescent="0.2">
      <c r="A277" s="151"/>
      <c r="B277" s="152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49"/>
      <c r="R277" s="154"/>
      <c r="S277" s="151"/>
      <c r="T277" s="436"/>
      <c r="U277" s="413"/>
      <c r="V277" s="150"/>
    </row>
    <row r="278" spans="1:22" ht="12.75" customHeight="1" x14ac:dyDescent="0.2">
      <c r="A278" s="151"/>
      <c r="B278" s="152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49"/>
      <c r="R278" s="154"/>
      <c r="S278" s="151"/>
      <c r="T278" s="436"/>
      <c r="U278" s="413"/>
      <c r="V278" s="150"/>
    </row>
    <row r="279" spans="1:22" ht="12.75" customHeight="1" x14ac:dyDescent="0.2">
      <c r="A279" s="151"/>
      <c r="B279" s="152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49"/>
      <c r="R279" s="154"/>
      <c r="S279" s="151"/>
      <c r="T279" s="436"/>
      <c r="U279" s="413"/>
      <c r="V279" s="150"/>
    </row>
    <row r="280" spans="1:22" ht="12.75" customHeight="1" x14ac:dyDescent="0.2">
      <c r="A280" s="151"/>
      <c r="B280" s="152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49"/>
      <c r="R280" s="154"/>
      <c r="S280" s="151"/>
      <c r="T280" s="436"/>
      <c r="U280" s="413"/>
      <c r="V280" s="150"/>
    </row>
    <row r="281" spans="1:22" ht="12.75" customHeight="1" x14ac:dyDescent="0.2">
      <c r="A281" s="151"/>
      <c r="B281" s="152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49"/>
      <c r="R281" s="154"/>
      <c r="S281" s="151"/>
      <c r="T281" s="436"/>
      <c r="U281" s="413"/>
      <c r="V281" s="150"/>
    </row>
    <row r="282" spans="1:22" ht="12.75" customHeight="1" x14ac:dyDescent="0.2">
      <c r="A282" s="151"/>
      <c r="B282" s="152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49"/>
      <c r="R282" s="154"/>
      <c r="S282" s="151"/>
      <c r="T282" s="436"/>
      <c r="U282" s="413"/>
      <c r="V282" s="150"/>
    </row>
    <row r="283" spans="1:22" ht="12.75" customHeight="1" x14ac:dyDescent="0.2">
      <c r="A283" s="151"/>
      <c r="B283" s="152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49"/>
      <c r="R283" s="154"/>
      <c r="S283" s="151"/>
      <c r="T283" s="436"/>
      <c r="U283" s="413"/>
      <c r="V283" s="150"/>
    </row>
    <row r="284" spans="1:22" ht="12.75" customHeight="1" x14ac:dyDescent="0.2">
      <c r="A284" s="151"/>
      <c r="B284" s="152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49"/>
      <c r="R284" s="154"/>
      <c r="S284" s="151"/>
      <c r="T284" s="436"/>
      <c r="U284" s="413"/>
      <c r="V284" s="150"/>
    </row>
    <row r="285" spans="1:22" ht="12.75" customHeight="1" x14ac:dyDescent="0.2">
      <c r="A285" s="151"/>
      <c r="B285" s="152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49"/>
      <c r="R285" s="154"/>
      <c r="S285" s="151"/>
      <c r="T285" s="436"/>
      <c r="U285" s="413"/>
      <c r="V285" s="150"/>
    </row>
    <row r="286" spans="1:22" ht="12.75" customHeight="1" x14ac:dyDescent="0.2">
      <c r="A286" s="151"/>
      <c r="B286" s="152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49"/>
      <c r="R286" s="154"/>
      <c r="S286" s="151"/>
      <c r="T286" s="436"/>
      <c r="U286" s="413"/>
      <c r="V286" s="150"/>
    </row>
    <row r="287" spans="1:22" ht="12.75" customHeight="1" x14ac:dyDescent="0.2">
      <c r="A287" s="151"/>
      <c r="B287" s="152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49"/>
      <c r="R287" s="154"/>
      <c r="S287" s="151"/>
      <c r="T287" s="436"/>
      <c r="U287" s="413"/>
      <c r="V287" s="150"/>
    </row>
    <row r="288" spans="1:22" ht="12.75" customHeight="1" x14ac:dyDescent="0.2">
      <c r="A288" s="151"/>
      <c r="B288" s="152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49"/>
      <c r="R288" s="154"/>
      <c r="S288" s="151"/>
      <c r="T288" s="436"/>
      <c r="U288" s="413"/>
      <c r="V288" s="150"/>
    </row>
    <row r="289" spans="1:22" ht="12.75" customHeight="1" x14ac:dyDescent="0.2">
      <c r="A289" s="151"/>
      <c r="B289" s="152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49"/>
      <c r="R289" s="154"/>
      <c r="S289" s="151"/>
      <c r="T289" s="436"/>
      <c r="U289" s="413"/>
      <c r="V289" s="150"/>
    </row>
    <row r="290" spans="1:22" ht="12.75" customHeight="1" x14ac:dyDescent="0.2">
      <c r="A290" s="151"/>
      <c r="B290" s="152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49"/>
      <c r="R290" s="154"/>
      <c r="S290" s="151"/>
      <c r="T290" s="436"/>
      <c r="U290" s="413"/>
      <c r="V290" s="150"/>
    </row>
    <row r="291" spans="1:22" ht="12.75" customHeight="1" x14ac:dyDescent="0.2">
      <c r="A291" s="151"/>
      <c r="B291" s="152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49"/>
      <c r="R291" s="154"/>
      <c r="S291" s="151"/>
      <c r="T291" s="436"/>
      <c r="U291" s="413"/>
      <c r="V291" s="150"/>
    </row>
    <row r="292" spans="1:22" ht="12.75" customHeight="1" x14ac:dyDescent="0.2">
      <c r="A292" s="151"/>
      <c r="B292" s="152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49"/>
      <c r="R292" s="154"/>
      <c r="S292" s="151"/>
      <c r="T292" s="436"/>
      <c r="U292" s="413"/>
      <c r="V292" s="150"/>
    </row>
    <row r="293" spans="1:22" ht="12.75" customHeight="1" x14ac:dyDescent="0.2">
      <c r="A293" s="151"/>
      <c r="B293" s="152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49"/>
      <c r="R293" s="154"/>
      <c r="S293" s="151"/>
      <c r="T293" s="436"/>
      <c r="U293" s="413"/>
      <c r="V293" s="150"/>
    </row>
    <row r="294" spans="1:22" ht="12.75" customHeight="1" x14ac:dyDescent="0.2">
      <c r="A294" s="151"/>
      <c r="B294" s="152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49"/>
      <c r="R294" s="154"/>
      <c r="S294" s="151"/>
      <c r="T294" s="436"/>
      <c r="U294" s="413"/>
      <c r="V294" s="150"/>
    </row>
    <row r="295" spans="1:22" ht="12.75" customHeight="1" x14ac:dyDescent="0.2">
      <c r="A295" s="151"/>
      <c r="B295" s="152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49"/>
      <c r="R295" s="154"/>
      <c r="S295" s="151"/>
      <c r="T295" s="436"/>
      <c r="U295" s="413"/>
      <c r="V295" s="150"/>
    </row>
    <row r="296" spans="1:22" ht="12.75" customHeight="1" x14ac:dyDescent="0.2">
      <c r="A296" s="151"/>
      <c r="B296" s="152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49"/>
      <c r="R296" s="154"/>
      <c r="S296" s="151"/>
      <c r="T296" s="436"/>
      <c r="U296" s="413"/>
      <c r="V296" s="150"/>
    </row>
    <row r="297" spans="1:22" ht="12.75" customHeight="1" x14ac:dyDescent="0.2">
      <c r="A297" s="151"/>
      <c r="B297" s="152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49"/>
      <c r="R297" s="154"/>
      <c r="S297" s="151"/>
      <c r="T297" s="436"/>
      <c r="U297" s="413"/>
      <c r="V297" s="150"/>
    </row>
    <row r="298" spans="1:22" ht="12.75" customHeight="1" x14ac:dyDescent="0.2">
      <c r="A298" s="151"/>
      <c r="B298" s="152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49"/>
      <c r="R298" s="154"/>
      <c r="S298" s="151"/>
      <c r="T298" s="436"/>
      <c r="U298" s="413"/>
      <c r="V298" s="150"/>
    </row>
    <row r="299" spans="1:22" ht="12.75" customHeight="1" x14ac:dyDescent="0.2">
      <c r="A299" s="151"/>
      <c r="B299" s="152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49"/>
      <c r="R299" s="154"/>
      <c r="S299" s="151"/>
      <c r="T299" s="436"/>
      <c r="U299" s="413"/>
      <c r="V299" s="150"/>
    </row>
    <row r="300" spans="1:22" ht="12.75" customHeight="1" x14ac:dyDescent="0.2">
      <c r="A300" s="151"/>
      <c r="B300" s="152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49"/>
      <c r="R300" s="154"/>
      <c r="S300" s="151"/>
      <c r="T300" s="436"/>
      <c r="U300" s="413"/>
      <c r="V300" s="150"/>
    </row>
    <row r="301" spans="1:22" ht="12.75" customHeight="1" x14ac:dyDescent="0.2">
      <c r="A301" s="151"/>
      <c r="B301" s="152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49"/>
      <c r="R301" s="154"/>
      <c r="S301" s="151"/>
      <c r="T301" s="436"/>
      <c r="U301" s="413"/>
      <c r="V301" s="150"/>
    </row>
    <row r="302" spans="1:22" ht="12.75" customHeight="1" x14ac:dyDescent="0.2">
      <c r="A302" s="151"/>
      <c r="B302" s="152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49"/>
      <c r="R302" s="154"/>
      <c r="S302" s="151"/>
      <c r="T302" s="436"/>
      <c r="U302" s="413"/>
      <c r="V302" s="150"/>
    </row>
    <row r="303" spans="1:22" ht="12.75" customHeight="1" x14ac:dyDescent="0.2">
      <c r="A303" s="151"/>
      <c r="B303" s="152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49"/>
      <c r="R303" s="154"/>
      <c r="S303" s="151"/>
      <c r="T303" s="436"/>
      <c r="U303" s="413"/>
      <c r="V303" s="150"/>
    </row>
    <row r="304" spans="1:22" ht="12.75" customHeight="1" x14ac:dyDescent="0.2">
      <c r="A304" s="151"/>
      <c r="B304" s="152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49"/>
      <c r="R304" s="154"/>
      <c r="S304" s="151"/>
      <c r="T304" s="436"/>
      <c r="U304" s="413"/>
      <c r="V304" s="150"/>
    </row>
    <row r="305" spans="1:22" ht="12.75" customHeight="1" x14ac:dyDescent="0.2">
      <c r="A305" s="151"/>
      <c r="B305" s="152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49"/>
      <c r="R305" s="154"/>
      <c r="S305" s="151"/>
      <c r="T305" s="436"/>
      <c r="U305" s="413"/>
      <c r="V305" s="150"/>
    </row>
    <row r="306" spans="1:22" ht="12.75" customHeight="1" x14ac:dyDescent="0.2">
      <c r="A306" s="151"/>
      <c r="B306" s="152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49"/>
      <c r="R306" s="154"/>
      <c r="S306" s="151"/>
      <c r="T306" s="436"/>
      <c r="U306" s="413"/>
      <c r="V306" s="150"/>
    </row>
    <row r="307" spans="1:22" ht="12.75" customHeight="1" x14ac:dyDescent="0.2">
      <c r="A307" s="151"/>
      <c r="B307" s="152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49"/>
      <c r="R307" s="154"/>
      <c r="S307" s="151"/>
      <c r="T307" s="436"/>
      <c r="U307" s="413"/>
      <c r="V307" s="150"/>
    </row>
    <row r="308" spans="1:22" ht="12.75" customHeight="1" x14ac:dyDescent="0.2">
      <c r="A308" s="151"/>
      <c r="B308" s="152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49"/>
      <c r="R308" s="154"/>
      <c r="S308" s="151"/>
      <c r="T308" s="436"/>
      <c r="U308" s="413"/>
      <c r="V308" s="150"/>
    </row>
    <row r="309" spans="1:22" ht="12.75" customHeight="1" x14ac:dyDescent="0.2">
      <c r="A309" s="151"/>
      <c r="B309" s="152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49"/>
      <c r="R309" s="154"/>
      <c r="S309" s="151"/>
      <c r="T309" s="436"/>
      <c r="U309" s="413"/>
      <c r="V309" s="150"/>
    </row>
    <row r="310" spans="1:22" ht="12.75" customHeight="1" x14ac:dyDescent="0.2">
      <c r="A310" s="151"/>
      <c r="B310" s="152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49"/>
      <c r="R310" s="154"/>
      <c r="S310" s="151"/>
      <c r="T310" s="436"/>
      <c r="U310" s="413"/>
      <c r="V310" s="150"/>
    </row>
    <row r="311" spans="1:22" ht="12.75" customHeight="1" x14ac:dyDescent="0.2">
      <c r="A311" s="151"/>
      <c r="B311" s="152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49"/>
      <c r="R311" s="154"/>
      <c r="S311" s="151"/>
      <c r="T311" s="436"/>
      <c r="U311" s="413"/>
      <c r="V311" s="150"/>
    </row>
    <row r="312" spans="1:22" ht="12.75" customHeight="1" x14ac:dyDescent="0.2">
      <c r="A312" s="151"/>
      <c r="B312" s="152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49"/>
      <c r="R312" s="154"/>
      <c r="S312" s="151"/>
      <c r="T312" s="436"/>
      <c r="U312" s="413"/>
      <c r="V312" s="150"/>
    </row>
    <row r="313" spans="1:22" ht="12.75" customHeight="1" x14ac:dyDescent="0.2">
      <c r="A313" s="151"/>
      <c r="B313" s="152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49"/>
      <c r="R313" s="154"/>
      <c r="S313" s="151"/>
      <c r="T313" s="436"/>
      <c r="U313" s="413"/>
      <c r="V313" s="150"/>
    </row>
    <row r="314" spans="1:22" ht="12.75" customHeight="1" x14ac:dyDescent="0.2">
      <c r="A314" s="151"/>
      <c r="B314" s="152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49"/>
      <c r="R314" s="154"/>
      <c r="S314" s="151"/>
      <c r="T314" s="436"/>
      <c r="U314" s="413"/>
      <c r="V314" s="150"/>
    </row>
    <row r="315" spans="1:22" ht="12.75" customHeight="1" x14ac:dyDescent="0.2">
      <c r="A315" s="151"/>
      <c r="B315" s="152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49"/>
      <c r="R315" s="154"/>
      <c r="S315" s="151"/>
      <c r="T315" s="436"/>
      <c r="U315" s="413"/>
      <c r="V315" s="150"/>
    </row>
    <row r="316" spans="1:22" ht="12.75" customHeight="1" x14ac:dyDescent="0.2">
      <c r="A316" s="151"/>
      <c r="B316" s="152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49"/>
      <c r="R316" s="154"/>
      <c r="S316" s="151"/>
      <c r="T316" s="436"/>
      <c r="U316" s="413"/>
      <c r="V316" s="150"/>
    </row>
    <row r="317" spans="1:22" ht="12.75" customHeight="1" x14ac:dyDescent="0.2">
      <c r="A317" s="151"/>
      <c r="B317" s="152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49"/>
      <c r="R317" s="154"/>
      <c r="S317" s="151"/>
      <c r="T317" s="436"/>
      <c r="U317" s="413"/>
      <c r="V317" s="150"/>
    </row>
    <row r="318" spans="1:22" ht="12.75" customHeight="1" x14ac:dyDescent="0.2">
      <c r="A318" s="151"/>
      <c r="B318" s="152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49"/>
      <c r="R318" s="154"/>
      <c r="S318" s="151"/>
      <c r="T318" s="436"/>
      <c r="U318" s="413"/>
      <c r="V318" s="150"/>
    </row>
    <row r="319" spans="1:22" ht="12.75" customHeight="1" x14ac:dyDescent="0.2">
      <c r="A319" s="151"/>
      <c r="B319" s="152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49"/>
      <c r="R319" s="154"/>
      <c r="S319" s="151"/>
      <c r="T319" s="436"/>
      <c r="U319" s="413"/>
      <c r="V319" s="150"/>
    </row>
    <row r="320" spans="1:22" ht="12.75" customHeight="1" x14ac:dyDescent="0.2">
      <c r="A320" s="151"/>
      <c r="B320" s="152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49"/>
      <c r="R320" s="154"/>
      <c r="S320" s="151"/>
      <c r="T320" s="436"/>
      <c r="U320" s="413"/>
      <c r="V320" s="150"/>
    </row>
    <row r="321" spans="1:22" ht="12.75" customHeight="1" x14ac:dyDescent="0.2">
      <c r="A321" s="151"/>
      <c r="B321" s="152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49"/>
      <c r="R321" s="154"/>
      <c r="S321" s="151"/>
      <c r="T321" s="436"/>
      <c r="U321" s="413"/>
      <c r="V321" s="150"/>
    </row>
    <row r="322" spans="1:22" ht="12.75" customHeight="1" x14ac:dyDescent="0.2">
      <c r="A322" s="151"/>
      <c r="B322" s="152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49"/>
      <c r="R322" s="154"/>
      <c r="S322" s="151"/>
      <c r="T322" s="436"/>
      <c r="U322" s="413"/>
      <c r="V322" s="150"/>
    </row>
    <row r="323" spans="1:22" ht="12.75" customHeight="1" x14ac:dyDescent="0.2">
      <c r="A323" s="151"/>
      <c r="B323" s="152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49"/>
      <c r="R323" s="154"/>
      <c r="S323" s="151"/>
      <c r="T323" s="436"/>
      <c r="U323" s="413"/>
      <c r="V323" s="150"/>
    </row>
    <row r="324" spans="1:22" ht="12.75" customHeight="1" x14ac:dyDescent="0.2">
      <c r="A324" s="151"/>
      <c r="B324" s="152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49"/>
      <c r="R324" s="154"/>
      <c r="S324" s="151"/>
      <c r="T324" s="436"/>
      <c r="U324" s="413"/>
      <c r="V324" s="150"/>
    </row>
    <row r="325" spans="1:22" ht="12.75" customHeight="1" x14ac:dyDescent="0.2">
      <c r="A325" s="151"/>
      <c r="B325" s="152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49"/>
      <c r="R325" s="154"/>
      <c r="S325" s="151"/>
      <c r="T325" s="436"/>
      <c r="U325" s="413"/>
      <c r="V325" s="150"/>
    </row>
    <row r="326" spans="1:22" ht="12.75" customHeight="1" x14ac:dyDescent="0.2">
      <c r="A326" s="151"/>
      <c r="B326" s="152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49"/>
      <c r="R326" s="154"/>
      <c r="S326" s="151"/>
      <c r="T326" s="436"/>
      <c r="U326" s="413"/>
      <c r="V326" s="150"/>
    </row>
    <row r="327" spans="1:22" ht="12.75" customHeight="1" x14ac:dyDescent="0.2">
      <c r="A327" s="151"/>
      <c r="B327" s="152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49"/>
      <c r="R327" s="154"/>
      <c r="S327" s="151"/>
      <c r="T327" s="436"/>
      <c r="U327" s="413"/>
      <c r="V327" s="150"/>
    </row>
    <row r="328" spans="1:22" ht="12.75" customHeight="1" x14ac:dyDescent="0.2">
      <c r="A328" s="151"/>
      <c r="B328" s="152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49"/>
      <c r="R328" s="154"/>
      <c r="S328" s="151"/>
      <c r="T328" s="436"/>
      <c r="U328" s="413"/>
      <c r="V328" s="150"/>
    </row>
    <row r="329" spans="1:22" ht="12.75" customHeight="1" x14ac:dyDescent="0.2">
      <c r="A329" s="151"/>
      <c r="B329" s="152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49"/>
      <c r="R329" s="154"/>
      <c r="S329" s="151"/>
      <c r="T329" s="436"/>
      <c r="U329" s="413"/>
      <c r="V329" s="150"/>
    </row>
    <row r="330" spans="1:22" ht="12.75" customHeight="1" x14ac:dyDescent="0.2">
      <c r="A330" s="151"/>
      <c r="B330" s="152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49"/>
      <c r="R330" s="154"/>
      <c r="S330" s="151"/>
      <c r="T330" s="436"/>
      <c r="U330" s="413"/>
      <c r="V330" s="150"/>
    </row>
    <row r="331" spans="1:22" ht="12.75" customHeight="1" x14ac:dyDescent="0.2">
      <c r="A331" s="151"/>
      <c r="B331" s="152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49"/>
      <c r="R331" s="154"/>
      <c r="S331" s="151"/>
      <c r="T331" s="436"/>
      <c r="U331" s="413"/>
      <c r="V331" s="150"/>
    </row>
    <row r="332" spans="1:22" ht="12.75" customHeight="1" x14ac:dyDescent="0.2">
      <c r="A332" s="151"/>
      <c r="B332" s="152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49"/>
      <c r="R332" s="154"/>
      <c r="S332" s="151"/>
      <c r="T332" s="436"/>
      <c r="U332" s="413"/>
      <c r="V332" s="150"/>
    </row>
    <row r="333" spans="1:22" ht="12.75" customHeight="1" x14ac:dyDescent="0.2">
      <c r="A333" s="151"/>
      <c r="B333" s="152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49"/>
      <c r="R333" s="154"/>
      <c r="S333" s="151"/>
      <c r="T333" s="436"/>
      <c r="U333" s="413"/>
      <c r="V333" s="150"/>
    </row>
    <row r="334" spans="1:22" ht="12.75" customHeight="1" x14ac:dyDescent="0.2">
      <c r="A334" s="151"/>
      <c r="B334" s="152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49"/>
      <c r="R334" s="154"/>
      <c r="S334" s="151"/>
      <c r="T334" s="436"/>
      <c r="U334" s="413"/>
      <c r="V334" s="150"/>
    </row>
    <row r="335" spans="1:22" ht="12.75" customHeight="1" x14ac:dyDescent="0.2">
      <c r="A335" s="151"/>
      <c r="B335" s="152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49"/>
      <c r="R335" s="154"/>
      <c r="S335" s="151"/>
      <c r="T335" s="436"/>
      <c r="U335" s="413"/>
      <c r="V335" s="150"/>
    </row>
    <row r="336" spans="1:22" ht="12.75" customHeight="1" x14ac:dyDescent="0.2">
      <c r="A336" s="151"/>
      <c r="B336" s="152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49"/>
      <c r="R336" s="154"/>
      <c r="S336" s="151"/>
      <c r="T336" s="436"/>
      <c r="U336" s="413"/>
      <c r="V336" s="150"/>
    </row>
    <row r="337" spans="1:22" ht="12.75" customHeight="1" x14ac:dyDescent="0.2">
      <c r="A337" s="151"/>
      <c r="B337" s="152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49"/>
      <c r="R337" s="154"/>
      <c r="S337" s="151"/>
      <c r="T337" s="436"/>
      <c r="U337" s="413"/>
      <c r="V337" s="150"/>
    </row>
    <row r="338" spans="1:22" ht="12.75" customHeight="1" x14ac:dyDescent="0.2">
      <c r="A338" s="151"/>
      <c r="B338" s="152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49"/>
      <c r="R338" s="154"/>
      <c r="S338" s="151"/>
      <c r="T338" s="436"/>
      <c r="U338" s="413"/>
      <c r="V338" s="150"/>
    </row>
    <row r="339" spans="1:22" ht="12.75" customHeight="1" x14ac:dyDescent="0.2">
      <c r="A339" s="151"/>
      <c r="B339" s="152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49"/>
      <c r="R339" s="154"/>
      <c r="S339" s="151"/>
      <c r="T339" s="436"/>
      <c r="U339" s="413"/>
      <c r="V339" s="150"/>
    </row>
    <row r="340" spans="1:22" ht="12.75" customHeight="1" x14ac:dyDescent="0.2">
      <c r="A340" s="151"/>
      <c r="B340" s="152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49"/>
      <c r="R340" s="154"/>
      <c r="S340" s="151"/>
      <c r="T340" s="436"/>
      <c r="U340" s="413"/>
      <c r="V340" s="150"/>
    </row>
    <row r="341" spans="1:22" ht="12.75" customHeight="1" x14ac:dyDescent="0.2">
      <c r="A341" s="151"/>
      <c r="B341" s="152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49"/>
      <c r="R341" s="154"/>
      <c r="S341" s="151"/>
      <c r="T341" s="436"/>
      <c r="U341" s="413"/>
      <c r="V341" s="150"/>
    </row>
    <row r="342" spans="1:22" ht="12.75" customHeight="1" x14ac:dyDescent="0.2">
      <c r="A342" s="151"/>
      <c r="B342" s="152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49"/>
      <c r="R342" s="154"/>
      <c r="S342" s="151"/>
      <c r="T342" s="436"/>
      <c r="U342" s="413"/>
      <c r="V342" s="150"/>
    </row>
    <row r="343" spans="1:22" ht="12.75" customHeight="1" x14ac:dyDescent="0.2">
      <c r="A343" s="151"/>
      <c r="B343" s="152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49"/>
      <c r="R343" s="154"/>
      <c r="S343" s="151"/>
      <c r="T343" s="436"/>
      <c r="U343" s="413"/>
      <c r="V343" s="150"/>
    </row>
    <row r="344" spans="1:22" ht="12.75" customHeight="1" x14ac:dyDescent="0.2">
      <c r="A344" s="151"/>
      <c r="B344" s="152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49"/>
      <c r="R344" s="154"/>
      <c r="S344" s="151"/>
      <c r="T344" s="436"/>
      <c r="U344" s="413"/>
      <c r="V344" s="150"/>
    </row>
    <row r="345" spans="1:22" ht="12.75" customHeight="1" x14ac:dyDescent="0.2">
      <c r="A345" s="151"/>
      <c r="B345" s="152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49"/>
      <c r="R345" s="154"/>
      <c r="S345" s="151"/>
      <c r="T345" s="436"/>
      <c r="U345" s="413"/>
      <c r="V345" s="150"/>
    </row>
    <row r="346" spans="1:22" ht="12.75" customHeight="1" x14ac:dyDescent="0.2">
      <c r="A346" s="151"/>
      <c r="B346" s="152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49"/>
      <c r="R346" s="154"/>
      <c r="S346" s="151"/>
      <c r="T346" s="436"/>
      <c r="U346" s="413"/>
      <c r="V346" s="150"/>
    </row>
    <row r="347" spans="1:22" ht="12.75" customHeight="1" x14ac:dyDescent="0.2">
      <c r="A347" s="151"/>
      <c r="B347" s="152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49"/>
      <c r="R347" s="154"/>
      <c r="S347" s="151"/>
      <c r="T347" s="436"/>
      <c r="U347" s="413"/>
      <c r="V347" s="150"/>
    </row>
    <row r="348" spans="1:22" ht="12.75" customHeight="1" x14ac:dyDescent="0.2">
      <c r="A348" s="151"/>
      <c r="B348" s="152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49"/>
      <c r="R348" s="154"/>
      <c r="S348" s="151"/>
      <c r="T348" s="436"/>
      <c r="U348" s="413"/>
      <c r="V348" s="150"/>
    </row>
    <row r="349" spans="1:22" ht="12.75" customHeight="1" x14ac:dyDescent="0.2">
      <c r="A349" s="151"/>
      <c r="B349" s="152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49"/>
      <c r="R349" s="154"/>
      <c r="S349" s="151"/>
      <c r="T349" s="436"/>
      <c r="U349" s="413"/>
      <c r="V349" s="150"/>
    </row>
    <row r="350" spans="1:22" ht="12.75" customHeight="1" x14ac:dyDescent="0.2">
      <c r="A350" s="151"/>
      <c r="B350" s="152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49"/>
      <c r="R350" s="154"/>
      <c r="S350" s="151"/>
      <c r="T350" s="436"/>
      <c r="U350" s="413"/>
      <c r="V350" s="150"/>
    </row>
    <row r="351" spans="1:22" ht="12.75" customHeight="1" x14ac:dyDescent="0.2">
      <c r="A351" s="151"/>
      <c r="B351" s="152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49"/>
      <c r="R351" s="154"/>
      <c r="S351" s="151"/>
      <c r="T351" s="436"/>
      <c r="U351" s="413"/>
      <c r="V351" s="150"/>
    </row>
    <row r="352" spans="1:22" ht="12.75" customHeight="1" x14ac:dyDescent="0.2">
      <c r="A352" s="151"/>
      <c r="B352" s="152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49"/>
      <c r="R352" s="154"/>
      <c r="S352" s="151"/>
      <c r="T352" s="436"/>
      <c r="U352" s="413"/>
      <c r="V352" s="150"/>
    </row>
    <row r="353" spans="1:22" ht="12.75" customHeight="1" x14ac:dyDescent="0.2">
      <c r="A353" s="151"/>
      <c r="B353" s="152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49"/>
      <c r="R353" s="154"/>
      <c r="S353" s="151"/>
      <c r="T353" s="436"/>
      <c r="U353" s="413"/>
      <c r="V353" s="150"/>
    </row>
    <row r="354" spans="1:22" ht="12.75" customHeight="1" x14ac:dyDescent="0.2">
      <c r="A354" s="151"/>
      <c r="B354" s="152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49"/>
      <c r="R354" s="154"/>
      <c r="S354" s="151"/>
      <c r="T354" s="436"/>
      <c r="U354" s="413"/>
      <c r="V354" s="150"/>
    </row>
    <row r="355" spans="1:22" ht="12.75" customHeight="1" x14ac:dyDescent="0.2">
      <c r="A355" s="151"/>
      <c r="B355" s="152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49"/>
      <c r="R355" s="154"/>
      <c r="S355" s="151"/>
      <c r="T355" s="436"/>
      <c r="U355" s="413"/>
      <c r="V355" s="150"/>
    </row>
    <row r="356" spans="1:22" ht="12.75" customHeight="1" x14ac:dyDescent="0.2">
      <c r="A356" s="151"/>
      <c r="B356" s="152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49"/>
      <c r="R356" s="154"/>
      <c r="S356" s="151"/>
      <c r="T356" s="436"/>
      <c r="U356" s="413"/>
      <c r="V356" s="150"/>
    </row>
    <row r="357" spans="1:22" ht="12.75" customHeight="1" x14ac:dyDescent="0.2">
      <c r="A357" s="151"/>
      <c r="B357" s="152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49"/>
      <c r="R357" s="154"/>
      <c r="S357" s="151"/>
      <c r="T357" s="436"/>
      <c r="U357" s="413"/>
      <c r="V357" s="150"/>
    </row>
    <row r="358" spans="1:22" ht="12.75" customHeight="1" x14ac:dyDescent="0.2">
      <c r="A358" s="151"/>
      <c r="B358" s="152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49"/>
      <c r="R358" s="154"/>
      <c r="S358" s="151"/>
      <c r="T358" s="436"/>
      <c r="U358" s="413"/>
      <c r="V358" s="150"/>
    </row>
    <row r="359" spans="1:22" ht="12.75" customHeight="1" x14ac:dyDescent="0.2">
      <c r="A359" s="151"/>
      <c r="B359" s="152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49"/>
      <c r="R359" s="154"/>
      <c r="S359" s="151"/>
      <c r="T359" s="436"/>
      <c r="U359" s="413"/>
      <c r="V359" s="150"/>
    </row>
    <row r="360" spans="1:22" ht="12.75" customHeight="1" x14ac:dyDescent="0.2">
      <c r="A360" s="151"/>
      <c r="B360" s="152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49"/>
      <c r="R360" s="154"/>
      <c r="S360" s="151"/>
      <c r="T360" s="436"/>
      <c r="U360" s="413"/>
      <c r="V360" s="150"/>
    </row>
    <row r="361" spans="1:22" ht="12.75" customHeight="1" x14ac:dyDescent="0.2">
      <c r="A361" s="151"/>
      <c r="B361" s="152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49"/>
      <c r="R361" s="154"/>
      <c r="S361" s="151"/>
      <c r="T361" s="436"/>
      <c r="U361" s="413"/>
      <c r="V361" s="150"/>
    </row>
    <row r="362" spans="1:22" ht="12.75" customHeight="1" x14ac:dyDescent="0.2">
      <c r="A362" s="151"/>
      <c r="B362" s="152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49"/>
      <c r="R362" s="154"/>
      <c r="S362" s="151"/>
      <c r="T362" s="436"/>
      <c r="U362" s="413"/>
      <c r="V362" s="150"/>
    </row>
    <row r="363" spans="1:22" ht="12.75" customHeight="1" x14ac:dyDescent="0.2">
      <c r="A363" s="151"/>
      <c r="B363" s="152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49"/>
      <c r="R363" s="154"/>
      <c r="S363" s="151"/>
      <c r="T363" s="436"/>
      <c r="U363" s="413"/>
      <c r="V363" s="150"/>
    </row>
    <row r="364" spans="1:22" ht="12.75" customHeight="1" x14ac:dyDescent="0.2">
      <c r="A364" s="151"/>
      <c r="B364" s="152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49"/>
      <c r="R364" s="154"/>
      <c r="S364" s="151"/>
      <c r="T364" s="436"/>
      <c r="U364" s="413"/>
      <c r="V364" s="150"/>
    </row>
    <row r="365" spans="1:22" ht="12.75" customHeight="1" x14ac:dyDescent="0.2">
      <c r="A365" s="151"/>
      <c r="B365" s="152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49"/>
      <c r="R365" s="154"/>
      <c r="S365" s="151"/>
      <c r="T365" s="436"/>
      <c r="U365" s="413"/>
      <c r="V365" s="150"/>
    </row>
    <row r="366" spans="1:22" ht="12.75" customHeight="1" x14ac:dyDescent="0.2">
      <c r="A366" s="151"/>
      <c r="B366" s="152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49"/>
      <c r="R366" s="154"/>
      <c r="S366" s="151"/>
      <c r="T366" s="436"/>
      <c r="U366" s="413"/>
      <c r="V366" s="150"/>
    </row>
    <row r="367" spans="1:22" ht="12.75" customHeight="1" x14ac:dyDescent="0.2">
      <c r="A367" s="151"/>
      <c r="B367" s="152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49"/>
      <c r="R367" s="154"/>
      <c r="S367" s="151"/>
      <c r="T367" s="436"/>
      <c r="U367" s="413"/>
      <c r="V367" s="150"/>
    </row>
    <row r="368" spans="1:22" ht="12.75" customHeight="1" x14ac:dyDescent="0.2">
      <c r="A368" s="151"/>
      <c r="B368" s="152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49"/>
      <c r="R368" s="154"/>
      <c r="S368" s="151"/>
      <c r="T368" s="436"/>
      <c r="U368" s="413"/>
      <c r="V368" s="150"/>
    </row>
    <row r="369" spans="1:22" ht="12.75" customHeight="1" x14ac:dyDescent="0.2">
      <c r="A369" s="151"/>
      <c r="B369" s="152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49"/>
      <c r="R369" s="154"/>
      <c r="S369" s="151"/>
      <c r="T369" s="436"/>
      <c r="U369" s="413"/>
      <c r="V369" s="150"/>
    </row>
    <row r="370" spans="1:22" ht="12.75" customHeight="1" x14ac:dyDescent="0.2">
      <c r="A370" s="151"/>
      <c r="B370" s="152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49"/>
      <c r="R370" s="154"/>
      <c r="S370" s="151"/>
      <c r="T370" s="436"/>
      <c r="U370" s="413"/>
      <c r="V370" s="150"/>
    </row>
    <row r="371" spans="1:22" ht="12.75" customHeight="1" x14ac:dyDescent="0.2">
      <c r="A371" s="151"/>
      <c r="B371" s="152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49"/>
      <c r="R371" s="154"/>
      <c r="S371" s="151"/>
      <c r="T371" s="436"/>
      <c r="U371" s="413"/>
      <c r="V371" s="150"/>
    </row>
    <row r="372" spans="1:22" ht="12.75" customHeight="1" x14ac:dyDescent="0.2">
      <c r="A372" s="151"/>
      <c r="B372" s="152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49"/>
      <c r="R372" s="154"/>
      <c r="S372" s="151"/>
      <c r="T372" s="436"/>
      <c r="U372" s="413"/>
      <c r="V372" s="150"/>
    </row>
    <row r="373" spans="1:22" ht="12.75" customHeight="1" x14ac:dyDescent="0.2">
      <c r="A373" s="151"/>
      <c r="B373" s="152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49"/>
      <c r="R373" s="154"/>
      <c r="S373" s="151"/>
      <c r="T373" s="436"/>
      <c r="U373" s="413"/>
      <c r="V373" s="150"/>
    </row>
    <row r="374" spans="1:22" ht="12.75" customHeight="1" x14ac:dyDescent="0.2">
      <c r="A374" s="151"/>
      <c r="B374" s="152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49"/>
      <c r="R374" s="154"/>
      <c r="S374" s="151"/>
      <c r="T374" s="436"/>
      <c r="U374" s="413"/>
      <c r="V374" s="150"/>
    </row>
    <row r="375" spans="1:22" ht="12.75" customHeight="1" x14ac:dyDescent="0.2">
      <c r="A375" s="151"/>
      <c r="B375" s="152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49"/>
      <c r="R375" s="154"/>
      <c r="S375" s="151"/>
      <c r="T375" s="436"/>
      <c r="U375" s="413"/>
      <c r="V375" s="150"/>
    </row>
    <row r="376" spans="1:22" ht="12.75" customHeight="1" x14ac:dyDescent="0.2">
      <c r="A376" s="151"/>
      <c r="B376" s="152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49"/>
      <c r="R376" s="154"/>
      <c r="S376" s="151"/>
      <c r="T376" s="436"/>
      <c r="U376" s="413"/>
      <c r="V376" s="150"/>
    </row>
    <row r="377" spans="1:22" ht="12.75" customHeight="1" x14ac:dyDescent="0.2">
      <c r="A377" s="151"/>
      <c r="B377" s="152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49"/>
      <c r="R377" s="154"/>
      <c r="S377" s="151"/>
      <c r="T377" s="436"/>
      <c r="U377" s="413"/>
      <c r="V377" s="150"/>
    </row>
    <row r="378" spans="1:22" ht="12.75" customHeight="1" x14ac:dyDescent="0.2">
      <c r="A378" s="151"/>
      <c r="B378" s="152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49"/>
      <c r="R378" s="154"/>
      <c r="S378" s="151"/>
      <c r="T378" s="436"/>
      <c r="U378" s="413"/>
      <c r="V378" s="150"/>
    </row>
    <row r="379" spans="1:22" ht="12.75" customHeight="1" x14ac:dyDescent="0.2">
      <c r="A379" s="151"/>
      <c r="B379" s="152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49"/>
      <c r="R379" s="154"/>
      <c r="S379" s="151"/>
      <c r="T379" s="436"/>
      <c r="U379" s="413"/>
      <c r="V379" s="150"/>
    </row>
    <row r="380" spans="1:22" ht="12.75" customHeight="1" x14ac:dyDescent="0.2">
      <c r="A380" s="151"/>
      <c r="B380" s="152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49"/>
      <c r="R380" s="154"/>
      <c r="S380" s="151"/>
      <c r="T380" s="436"/>
      <c r="U380" s="413"/>
      <c r="V380" s="150"/>
    </row>
    <row r="381" spans="1:22" ht="12.75" customHeight="1" x14ac:dyDescent="0.2">
      <c r="A381" s="151"/>
      <c r="B381" s="152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49"/>
      <c r="R381" s="154"/>
      <c r="S381" s="151"/>
      <c r="T381" s="436"/>
      <c r="U381" s="413"/>
      <c r="V381" s="150"/>
    </row>
    <row r="382" spans="1:22" ht="12.75" customHeight="1" x14ac:dyDescent="0.2">
      <c r="A382" s="151"/>
      <c r="B382" s="152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49"/>
      <c r="R382" s="154"/>
      <c r="S382" s="151"/>
      <c r="T382" s="436"/>
      <c r="U382" s="413"/>
      <c r="V382" s="150"/>
    </row>
    <row r="383" spans="1:22" ht="12.75" customHeight="1" x14ac:dyDescent="0.2">
      <c r="A383" s="151"/>
      <c r="B383" s="152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49"/>
      <c r="R383" s="154"/>
      <c r="S383" s="151"/>
      <c r="T383" s="436"/>
      <c r="U383" s="413"/>
      <c r="V383" s="150"/>
    </row>
    <row r="384" spans="1:22" ht="12.75" customHeight="1" x14ac:dyDescent="0.2">
      <c r="A384" s="151"/>
      <c r="B384" s="152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49"/>
      <c r="R384" s="154"/>
      <c r="S384" s="151"/>
      <c r="T384" s="436"/>
      <c r="U384" s="413"/>
      <c r="V384" s="150"/>
    </row>
    <row r="385" spans="1:22" ht="12.75" customHeight="1" x14ac:dyDescent="0.2">
      <c r="A385" s="151"/>
      <c r="B385" s="152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49"/>
      <c r="R385" s="154"/>
      <c r="S385" s="151"/>
      <c r="T385" s="436"/>
      <c r="U385" s="413"/>
      <c r="V385" s="150"/>
    </row>
    <row r="386" spans="1:22" ht="12.75" customHeight="1" x14ac:dyDescent="0.2">
      <c r="A386" s="151"/>
      <c r="B386" s="152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49"/>
      <c r="R386" s="154"/>
      <c r="S386" s="151"/>
      <c r="T386" s="436"/>
      <c r="U386" s="413"/>
      <c r="V386" s="150"/>
    </row>
    <row r="387" spans="1:22" ht="12.75" customHeight="1" x14ac:dyDescent="0.2">
      <c r="A387" s="151"/>
      <c r="B387" s="152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49"/>
      <c r="R387" s="154"/>
      <c r="S387" s="151"/>
      <c r="T387" s="436"/>
      <c r="U387" s="413"/>
      <c r="V387" s="150"/>
    </row>
    <row r="388" spans="1:22" ht="12.75" customHeight="1" x14ac:dyDescent="0.2">
      <c r="A388" s="151"/>
      <c r="B388" s="152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49"/>
      <c r="R388" s="154"/>
      <c r="S388" s="151"/>
      <c r="T388" s="436"/>
      <c r="U388" s="413"/>
      <c r="V388" s="150"/>
    </row>
    <row r="389" spans="1:22" ht="12.75" customHeight="1" x14ac:dyDescent="0.2">
      <c r="A389" s="151"/>
      <c r="B389" s="152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49"/>
      <c r="R389" s="154"/>
      <c r="S389" s="151"/>
      <c r="T389" s="436"/>
      <c r="U389" s="413"/>
      <c r="V389" s="150"/>
    </row>
    <row r="390" spans="1:22" ht="12.75" customHeight="1" x14ac:dyDescent="0.2">
      <c r="A390" s="151"/>
      <c r="B390" s="152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49"/>
      <c r="R390" s="154"/>
      <c r="S390" s="151"/>
      <c r="T390" s="436"/>
      <c r="U390" s="413"/>
      <c r="V390" s="150"/>
    </row>
    <row r="391" spans="1:22" ht="12.75" customHeight="1" x14ac:dyDescent="0.2">
      <c r="A391" s="151"/>
      <c r="B391" s="152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49"/>
      <c r="R391" s="154"/>
      <c r="S391" s="151"/>
      <c r="T391" s="436"/>
      <c r="U391" s="413"/>
      <c r="V391" s="150"/>
    </row>
    <row r="392" spans="1:22" ht="12.75" customHeight="1" x14ac:dyDescent="0.2">
      <c r="A392" s="151"/>
      <c r="B392" s="152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49"/>
      <c r="R392" s="154"/>
      <c r="S392" s="151"/>
      <c r="T392" s="436"/>
      <c r="U392" s="413"/>
      <c r="V392" s="150"/>
    </row>
    <row r="393" spans="1:22" ht="12.75" customHeight="1" x14ac:dyDescent="0.2">
      <c r="A393" s="151"/>
      <c r="B393" s="152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49"/>
      <c r="R393" s="154"/>
      <c r="S393" s="151"/>
      <c r="T393" s="436"/>
      <c r="U393" s="413"/>
      <c r="V393" s="150"/>
    </row>
    <row r="394" spans="1:22" ht="12.75" customHeight="1" x14ac:dyDescent="0.2">
      <c r="A394" s="151"/>
      <c r="B394" s="152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49"/>
      <c r="R394" s="154"/>
      <c r="S394" s="151"/>
      <c r="T394" s="436"/>
      <c r="U394" s="413"/>
      <c r="V394" s="150"/>
    </row>
    <row r="395" spans="1:22" ht="12.75" customHeight="1" x14ac:dyDescent="0.2">
      <c r="A395" s="151"/>
      <c r="B395" s="152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49"/>
      <c r="R395" s="154"/>
      <c r="S395" s="151"/>
      <c r="T395" s="436"/>
      <c r="U395" s="413"/>
      <c r="V395" s="150"/>
    </row>
    <row r="396" spans="1:22" ht="12.75" customHeight="1" x14ac:dyDescent="0.2">
      <c r="A396" s="151"/>
      <c r="B396" s="152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49"/>
      <c r="R396" s="154"/>
      <c r="S396" s="151"/>
      <c r="T396" s="436"/>
      <c r="U396" s="413"/>
      <c r="V396" s="150"/>
    </row>
    <row r="397" spans="1:22" ht="12.75" customHeight="1" x14ac:dyDescent="0.2">
      <c r="A397" s="151"/>
      <c r="B397" s="152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49"/>
      <c r="R397" s="154"/>
      <c r="S397" s="151"/>
      <c r="T397" s="436"/>
      <c r="U397" s="413"/>
      <c r="V397" s="150"/>
    </row>
    <row r="398" spans="1:22" ht="12.75" customHeight="1" x14ac:dyDescent="0.2">
      <c r="A398" s="151"/>
      <c r="B398" s="152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49"/>
      <c r="R398" s="154"/>
      <c r="S398" s="151"/>
      <c r="T398" s="436"/>
      <c r="U398" s="413"/>
      <c r="V398" s="150"/>
    </row>
    <row r="399" spans="1:22" ht="12.75" customHeight="1" x14ac:dyDescent="0.2">
      <c r="A399" s="151"/>
      <c r="B399" s="152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49"/>
      <c r="R399" s="154"/>
      <c r="S399" s="151"/>
      <c r="T399" s="436"/>
      <c r="U399" s="413"/>
      <c r="V399" s="150"/>
    </row>
    <row r="400" spans="1:22" ht="12.75" customHeight="1" x14ac:dyDescent="0.2">
      <c r="A400" s="151"/>
      <c r="B400" s="152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49"/>
      <c r="R400" s="154"/>
      <c r="S400" s="151"/>
      <c r="T400" s="436"/>
      <c r="U400" s="413"/>
      <c r="V400" s="150"/>
    </row>
    <row r="401" spans="1:22" ht="12.75" customHeight="1" x14ac:dyDescent="0.2">
      <c r="A401" s="151"/>
      <c r="B401" s="152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49"/>
      <c r="R401" s="154"/>
      <c r="S401" s="151"/>
      <c r="T401" s="436"/>
      <c r="U401" s="413"/>
      <c r="V401" s="150"/>
    </row>
    <row r="402" spans="1:22" ht="12.75" customHeight="1" x14ac:dyDescent="0.2">
      <c r="A402" s="151"/>
      <c r="B402" s="152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49"/>
      <c r="R402" s="154"/>
      <c r="S402" s="151"/>
      <c r="T402" s="436"/>
      <c r="U402" s="413"/>
      <c r="V402" s="150"/>
    </row>
    <row r="403" spans="1:22" ht="12.75" customHeight="1" x14ac:dyDescent="0.2">
      <c r="A403" s="151"/>
      <c r="B403" s="152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49"/>
      <c r="R403" s="154"/>
      <c r="S403" s="151"/>
      <c r="T403" s="436"/>
      <c r="U403" s="413"/>
      <c r="V403" s="150"/>
    </row>
    <row r="404" spans="1:22" ht="12.75" customHeight="1" x14ac:dyDescent="0.2">
      <c r="A404" s="151"/>
      <c r="B404" s="152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49"/>
      <c r="R404" s="154"/>
      <c r="S404" s="151"/>
      <c r="T404" s="436"/>
      <c r="U404" s="413"/>
      <c r="V404" s="150"/>
    </row>
    <row r="405" spans="1:22" ht="12.75" customHeight="1" x14ac:dyDescent="0.2">
      <c r="A405" s="151"/>
      <c r="B405" s="152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49"/>
      <c r="R405" s="154"/>
      <c r="S405" s="151"/>
      <c r="T405" s="436"/>
      <c r="U405" s="413"/>
      <c r="V405" s="150"/>
    </row>
    <row r="406" spans="1:22" ht="12.75" customHeight="1" x14ac:dyDescent="0.2">
      <c r="A406" s="151"/>
      <c r="B406" s="152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49"/>
      <c r="R406" s="154"/>
      <c r="S406" s="151"/>
      <c r="T406" s="436"/>
      <c r="U406" s="413"/>
      <c r="V406" s="150"/>
    </row>
    <row r="407" spans="1:22" ht="12.75" customHeight="1" x14ac:dyDescent="0.2">
      <c r="A407" s="151"/>
      <c r="B407" s="152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49"/>
      <c r="R407" s="154"/>
      <c r="S407" s="151"/>
      <c r="T407" s="436"/>
      <c r="U407" s="413"/>
      <c r="V407" s="150"/>
    </row>
    <row r="408" spans="1:22" ht="12.75" customHeight="1" x14ac:dyDescent="0.2">
      <c r="A408" s="151"/>
      <c r="B408" s="152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49"/>
      <c r="R408" s="154"/>
      <c r="S408" s="151"/>
      <c r="T408" s="436"/>
      <c r="U408" s="413"/>
      <c r="V408" s="150"/>
    </row>
    <row r="409" spans="1:22" ht="12.75" customHeight="1" x14ac:dyDescent="0.2">
      <c r="A409" s="151"/>
      <c r="B409" s="152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49"/>
      <c r="R409" s="154"/>
      <c r="S409" s="151"/>
      <c r="T409" s="436"/>
      <c r="U409" s="413"/>
      <c r="V409" s="150"/>
    </row>
    <row r="410" spans="1:22" ht="12.75" customHeight="1" x14ac:dyDescent="0.2">
      <c r="A410" s="151"/>
      <c r="B410" s="152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49"/>
      <c r="R410" s="154"/>
      <c r="S410" s="151"/>
      <c r="T410" s="436"/>
      <c r="U410" s="413"/>
      <c r="V410" s="150"/>
    </row>
    <row r="411" spans="1:22" ht="12.75" customHeight="1" x14ac:dyDescent="0.2">
      <c r="A411" s="151"/>
      <c r="B411" s="152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49"/>
      <c r="R411" s="154"/>
      <c r="S411" s="151"/>
      <c r="T411" s="436"/>
      <c r="U411" s="413"/>
      <c r="V411" s="150"/>
    </row>
    <row r="412" spans="1:22" ht="12.75" customHeight="1" x14ac:dyDescent="0.2">
      <c r="A412" s="151"/>
      <c r="B412" s="152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49"/>
      <c r="R412" s="154"/>
      <c r="S412" s="151"/>
      <c r="T412" s="436"/>
      <c r="U412" s="413"/>
      <c r="V412" s="150"/>
    </row>
    <row r="413" spans="1:22" ht="12.75" customHeight="1" x14ac:dyDescent="0.2">
      <c r="A413" s="151"/>
      <c r="B413" s="152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49"/>
      <c r="R413" s="154"/>
      <c r="S413" s="151"/>
      <c r="T413" s="436"/>
      <c r="U413" s="413"/>
      <c r="V413" s="150"/>
    </row>
    <row r="414" spans="1:22" ht="12.75" customHeight="1" x14ac:dyDescent="0.2">
      <c r="A414" s="151"/>
      <c r="B414" s="152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49"/>
      <c r="R414" s="154"/>
      <c r="S414" s="151"/>
      <c r="T414" s="436"/>
      <c r="U414" s="413"/>
      <c r="V414" s="150"/>
    </row>
    <row r="415" spans="1:22" ht="12.75" customHeight="1" x14ac:dyDescent="0.2">
      <c r="A415" s="151"/>
      <c r="B415" s="152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49"/>
      <c r="R415" s="154"/>
      <c r="S415" s="151"/>
      <c r="T415" s="436"/>
      <c r="U415" s="413"/>
      <c r="V415" s="150"/>
    </row>
    <row r="416" spans="1:22" ht="12.75" customHeight="1" x14ac:dyDescent="0.2">
      <c r="A416" s="151"/>
      <c r="B416" s="152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49"/>
      <c r="R416" s="154"/>
      <c r="S416" s="151"/>
      <c r="T416" s="436"/>
      <c r="U416" s="413"/>
      <c r="V416" s="150"/>
    </row>
    <row r="417" spans="1:22" ht="12.75" customHeight="1" x14ac:dyDescent="0.2">
      <c r="A417" s="151"/>
      <c r="B417" s="152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49"/>
      <c r="R417" s="154"/>
      <c r="S417" s="151"/>
      <c r="T417" s="436"/>
      <c r="U417" s="413"/>
      <c r="V417" s="150"/>
    </row>
    <row r="418" spans="1:22" ht="12.75" customHeight="1" x14ac:dyDescent="0.2">
      <c r="A418" s="151"/>
      <c r="B418" s="152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49"/>
      <c r="R418" s="154"/>
      <c r="S418" s="151"/>
      <c r="T418" s="436"/>
      <c r="U418" s="413"/>
      <c r="V418" s="150"/>
    </row>
    <row r="419" spans="1:22" ht="12.75" customHeight="1" x14ac:dyDescent="0.2">
      <c r="A419" s="151"/>
      <c r="B419" s="152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49"/>
      <c r="R419" s="154"/>
      <c r="S419" s="151"/>
      <c r="T419" s="436"/>
      <c r="U419" s="413"/>
      <c r="V419" s="150"/>
    </row>
    <row r="420" spans="1:22" ht="12.75" customHeight="1" x14ac:dyDescent="0.2">
      <c r="A420" s="151"/>
      <c r="B420" s="152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49"/>
      <c r="R420" s="154"/>
      <c r="S420" s="151"/>
      <c r="T420" s="436"/>
      <c r="U420" s="413"/>
      <c r="V420" s="150"/>
    </row>
    <row r="421" spans="1:22" ht="12.75" customHeight="1" x14ac:dyDescent="0.2">
      <c r="A421" s="151"/>
      <c r="B421" s="152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49"/>
      <c r="R421" s="154"/>
      <c r="S421" s="151"/>
      <c r="T421" s="436"/>
      <c r="U421" s="413"/>
      <c r="V421" s="150"/>
    </row>
    <row r="422" spans="1:22" ht="12.75" customHeight="1" x14ac:dyDescent="0.2">
      <c r="A422" s="151"/>
      <c r="B422" s="152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49"/>
      <c r="R422" s="154"/>
      <c r="S422" s="151"/>
      <c r="T422" s="436"/>
      <c r="U422" s="413"/>
      <c r="V422" s="150"/>
    </row>
    <row r="423" spans="1:22" ht="12.75" customHeight="1" x14ac:dyDescent="0.2">
      <c r="A423" s="151"/>
      <c r="B423" s="152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49"/>
      <c r="R423" s="154"/>
      <c r="S423" s="151"/>
      <c r="T423" s="436"/>
      <c r="U423" s="413"/>
      <c r="V423" s="150"/>
    </row>
    <row r="424" spans="1:22" ht="12.75" customHeight="1" x14ac:dyDescent="0.2">
      <c r="A424" s="151"/>
      <c r="B424" s="152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49"/>
      <c r="R424" s="154"/>
      <c r="S424" s="151"/>
      <c r="T424" s="436"/>
      <c r="U424" s="413"/>
      <c r="V424" s="150"/>
    </row>
    <row r="425" spans="1:22" ht="12.75" customHeight="1" x14ac:dyDescent="0.2">
      <c r="A425" s="151"/>
      <c r="B425" s="152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49"/>
      <c r="R425" s="154"/>
      <c r="S425" s="151"/>
      <c r="T425" s="436"/>
      <c r="U425" s="413"/>
      <c r="V425" s="150"/>
    </row>
    <row r="426" spans="1:22" ht="12.75" customHeight="1" x14ac:dyDescent="0.2">
      <c r="A426" s="151"/>
      <c r="B426" s="152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49"/>
      <c r="R426" s="154"/>
      <c r="S426" s="151"/>
      <c r="T426" s="436"/>
      <c r="U426" s="413"/>
      <c r="V426" s="150"/>
    </row>
    <row r="427" spans="1:22" ht="12.75" customHeight="1" x14ac:dyDescent="0.2">
      <c r="A427" s="151"/>
      <c r="B427" s="152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49"/>
      <c r="R427" s="154"/>
      <c r="S427" s="151"/>
      <c r="T427" s="436"/>
      <c r="U427" s="413"/>
      <c r="V427" s="150"/>
    </row>
    <row r="428" spans="1:22" ht="12.75" customHeight="1" x14ac:dyDescent="0.2">
      <c r="A428" s="151"/>
      <c r="B428" s="152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49"/>
      <c r="R428" s="154"/>
      <c r="S428" s="151"/>
      <c r="T428" s="436"/>
      <c r="U428" s="413"/>
      <c r="V428" s="150"/>
    </row>
    <row r="429" spans="1:22" ht="12.75" customHeight="1" x14ac:dyDescent="0.2">
      <c r="A429" s="151"/>
      <c r="B429" s="152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49"/>
      <c r="R429" s="154"/>
      <c r="S429" s="151"/>
      <c r="T429" s="436"/>
      <c r="U429" s="413"/>
      <c r="V429" s="150"/>
    </row>
    <row r="430" spans="1:22" ht="12.75" customHeight="1" x14ac:dyDescent="0.2">
      <c r="A430" s="151"/>
      <c r="B430" s="152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49"/>
      <c r="R430" s="154"/>
      <c r="S430" s="151"/>
      <c r="T430" s="436"/>
      <c r="U430" s="413"/>
      <c r="V430" s="150"/>
    </row>
    <row r="431" spans="1:22" ht="12.75" customHeight="1" x14ac:dyDescent="0.2">
      <c r="A431" s="151"/>
      <c r="B431" s="152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49"/>
      <c r="R431" s="154"/>
      <c r="S431" s="151"/>
      <c r="T431" s="436"/>
      <c r="U431" s="413"/>
      <c r="V431" s="150"/>
    </row>
    <row r="432" spans="1:22" ht="12.75" customHeight="1" x14ac:dyDescent="0.2">
      <c r="A432" s="151"/>
      <c r="B432" s="152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49"/>
      <c r="R432" s="154"/>
      <c r="S432" s="151"/>
      <c r="T432" s="436"/>
      <c r="U432" s="413"/>
      <c r="V432" s="150"/>
    </row>
    <row r="433" spans="1:22" ht="12.75" customHeight="1" x14ac:dyDescent="0.2">
      <c r="A433" s="151"/>
      <c r="B433" s="152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49"/>
      <c r="R433" s="154"/>
      <c r="S433" s="151"/>
      <c r="T433" s="436"/>
      <c r="U433" s="413"/>
      <c r="V433" s="150"/>
    </row>
    <row r="434" spans="1:22" ht="12.75" customHeight="1" x14ac:dyDescent="0.2">
      <c r="A434" s="151"/>
      <c r="B434" s="152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49"/>
      <c r="R434" s="154"/>
      <c r="S434" s="151"/>
      <c r="T434" s="436"/>
      <c r="U434" s="413"/>
      <c r="V434" s="150"/>
    </row>
    <row r="435" spans="1:22" ht="12.75" customHeight="1" x14ac:dyDescent="0.2">
      <c r="A435" s="151"/>
      <c r="B435" s="152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49"/>
      <c r="R435" s="154"/>
      <c r="S435" s="151"/>
      <c r="T435" s="436"/>
      <c r="U435" s="413"/>
      <c r="V435" s="150"/>
    </row>
    <row r="436" spans="1:22" ht="12.75" customHeight="1" x14ac:dyDescent="0.2">
      <c r="A436" s="151"/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49"/>
      <c r="R436" s="154"/>
      <c r="S436" s="151"/>
      <c r="T436" s="436"/>
      <c r="U436" s="413"/>
      <c r="V436" s="150"/>
    </row>
    <row r="437" spans="1:22" ht="12.75" customHeight="1" x14ac:dyDescent="0.2">
      <c r="A437" s="151"/>
      <c r="B437" s="152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49"/>
      <c r="R437" s="154"/>
      <c r="S437" s="151"/>
      <c r="T437" s="436"/>
      <c r="U437" s="413"/>
      <c r="V437" s="150"/>
    </row>
    <row r="438" spans="1:22" ht="12.75" customHeight="1" x14ac:dyDescent="0.2">
      <c r="A438" s="151"/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49"/>
      <c r="R438" s="154"/>
      <c r="S438" s="151"/>
      <c r="T438" s="436"/>
      <c r="U438" s="413"/>
      <c r="V438" s="150"/>
    </row>
    <row r="439" spans="1:22" ht="12.75" customHeight="1" x14ac:dyDescent="0.2">
      <c r="A439" s="151"/>
      <c r="B439" s="152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49"/>
      <c r="R439" s="154"/>
      <c r="S439" s="151"/>
      <c r="T439" s="436"/>
      <c r="U439" s="413"/>
      <c r="V439" s="150"/>
    </row>
    <row r="440" spans="1:22" ht="12.75" customHeight="1" x14ac:dyDescent="0.2">
      <c r="A440" s="151"/>
      <c r="B440" s="152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49"/>
      <c r="R440" s="154"/>
      <c r="S440" s="151"/>
      <c r="T440" s="436"/>
      <c r="U440" s="413"/>
      <c r="V440" s="150"/>
    </row>
    <row r="441" spans="1:22" ht="12.75" customHeight="1" x14ac:dyDescent="0.2">
      <c r="A441" s="151"/>
      <c r="B441" s="152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49"/>
      <c r="R441" s="154"/>
      <c r="S441" s="151"/>
      <c r="T441" s="436"/>
      <c r="U441" s="413"/>
      <c r="V441" s="150"/>
    </row>
    <row r="442" spans="1:22" ht="12.75" customHeight="1" x14ac:dyDescent="0.2">
      <c r="A442" s="151"/>
      <c r="B442" s="152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49"/>
      <c r="R442" s="154"/>
      <c r="S442" s="151"/>
      <c r="T442" s="436"/>
      <c r="U442" s="413"/>
      <c r="V442" s="150"/>
    </row>
    <row r="443" spans="1:22" ht="12.75" customHeight="1" x14ac:dyDescent="0.2">
      <c r="A443" s="151"/>
      <c r="B443" s="152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49"/>
      <c r="R443" s="154"/>
      <c r="S443" s="151"/>
      <c r="T443" s="436"/>
      <c r="U443" s="413"/>
      <c r="V443" s="150"/>
    </row>
    <row r="444" spans="1:22" ht="12.75" customHeight="1" x14ac:dyDescent="0.2">
      <c r="A444" s="151"/>
      <c r="B444" s="152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49"/>
      <c r="R444" s="154"/>
      <c r="S444" s="151"/>
      <c r="T444" s="436"/>
      <c r="U444" s="413"/>
      <c r="V444" s="150"/>
    </row>
    <row r="445" spans="1:22" ht="12.75" customHeight="1" x14ac:dyDescent="0.2">
      <c r="A445" s="151"/>
      <c r="B445" s="152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49"/>
      <c r="R445" s="154"/>
      <c r="S445" s="151"/>
      <c r="T445" s="436"/>
      <c r="U445" s="413"/>
      <c r="V445" s="150"/>
    </row>
    <row r="446" spans="1:22" ht="12.75" customHeight="1" x14ac:dyDescent="0.2">
      <c r="A446" s="151"/>
      <c r="B446" s="152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49"/>
      <c r="R446" s="154"/>
      <c r="S446" s="151"/>
      <c r="T446" s="436"/>
      <c r="U446" s="413"/>
      <c r="V446" s="150"/>
    </row>
    <row r="447" spans="1:22" ht="12.75" customHeight="1" x14ac:dyDescent="0.2">
      <c r="A447" s="151"/>
      <c r="B447" s="152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49"/>
      <c r="R447" s="154"/>
      <c r="S447" s="151"/>
      <c r="T447" s="436"/>
      <c r="U447" s="413"/>
      <c r="V447" s="150"/>
    </row>
    <row r="448" spans="1:22" ht="12.75" customHeight="1" x14ac:dyDescent="0.2">
      <c r="A448" s="151"/>
      <c r="B448" s="152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49"/>
      <c r="R448" s="154"/>
      <c r="S448" s="151"/>
      <c r="T448" s="436"/>
      <c r="U448" s="413"/>
      <c r="V448" s="150"/>
    </row>
    <row r="449" spans="1:22" ht="12.75" customHeight="1" x14ac:dyDescent="0.2">
      <c r="A449" s="151"/>
      <c r="B449" s="152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49"/>
      <c r="R449" s="154"/>
      <c r="S449" s="151"/>
      <c r="T449" s="436"/>
      <c r="U449" s="413"/>
      <c r="V449" s="150"/>
    </row>
    <row r="450" spans="1:22" ht="12.75" customHeight="1" x14ac:dyDescent="0.2">
      <c r="A450" s="151"/>
      <c r="B450" s="152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49"/>
      <c r="R450" s="154"/>
      <c r="S450" s="151"/>
      <c r="T450" s="436"/>
      <c r="U450" s="413"/>
      <c r="V450" s="150"/>
    </row>
    <row r="451" spans="1:22" ht="12.75" customHeight="1" x14ac:dyDescent="0.2">
      <c r="A451" s="151"/>
      <c r="B451" s="152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49"/>
      <c r="R451" s="154"/>
      <c r="S451" s="151"/>
      <c r="T451" s="436"/>
      <c r="U451" s="413"/>
      <c r="V451" s="150"/>
    </row>
    <row r="452" spans="1:22" ht="12.75" customHeight="1" x14ac:dyDescent="0.2">
      <c r="A452" s="151"/>
      <c r="B452" s="152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49"/>
      <c r="R452" s="154"/>
      <c r="S452" s="151"/>
      <c r="T452" s="436"/>
      <c r="U452" s="413"/>
      <c r="V452" s="150"/>
    </row>
    <row r="453" spans="1:22" ht="12.75" customHeight="1" x14ac:dyDescent="0.2">
      <c r="A453" s="151"/>
      <c r="B453" s="152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49"/>
      <c r="R453" s="154"/>
      <c r="S453" s="151"/>
      <c r="T453" s="436"/>
      <c r="U453" s="413"/>
      <c r="V453" s="150"/>
    </row>
    <row r="454" spans="1:22" ht="12.75" customHeight="1" x14ac:dyDescent="0.2">
      <c r="A454" s="151"/>
      <c r="B454" s="152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49"/>
      <c r="R454" s="154"/>
      <c r="S454" s="151"/>
      <c r="T454" s="436"/>
      <c r="U454" s="413"/>
      <c r="V454" s="150"/>
    </row>
    <row r="455" spans="1:22" ht="12.75" customHeight="1" x14ac:dyDescent="0.2">
      <c r="A455" s="151"/>
      <c r="B455" s="152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49"/>
      <c r="R455" s="154"/>
      <c r="S455" s="151"/>
      <c r="T455" s="436"/>
      <c r="U455" s="413"/>
      <c r="V455" s="150"/>
    </row>
    <row r="456" spans="1:22" ht="12.75" customHeight="1" x14ac:dyDescent="0.2">
      <c r="A456" s="151"/>
      <c r="B456" s="152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49"/>
      <c r="R456" s="154"/>
      <c r="S456" s="151"/>
      <c r="T456" s="436"/>
      <c r="U456" s="413"/>
      <c r="V456" s="150"/>
    </row>
    <row r="457" spans="1:22" ht="12.75" customHeight="1" x14ac:dyDescent="0.2">
      <c r="A457" s="151"/>
      <c r="B457" s="152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49"/>
      <c r="R457" s="154"/>
      <c r="S457" s="151"/>
      <c r="T457" s="436"/>
      <c r="U457" s="413"/>
      <c r="V457" s="150"/>
    </row>
    <row r="458" spans="1:22" ht="12.75" customHeight="1" x14ac:dyDescent="0.2">
      <c r="A458" s="151"/>
      <c r="B458" s="152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49"/>
      <c r="R458" s="154"/>
      <c r="S458" s="151"/>
      <c r="T458" s="436"/>
      <c r="U458" s="413"/>
      <c r="V458" s="150"/>
    </row>
    <row r="459" spans="1:22" ht="12.75" customHeight="1" x14ac:dyDescent="0.2">
      <c r="A459" s="151"/>
      <c r="B459" s="152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49"/>
      <c r="R459" s="154"/>
      <c r="S459" s="151"/>
      <c r="T459" s="436"/>
      <c r="U459" s="413"/>
      <c r="V459" s="150"/>
    </row>
    <row r="460" spans="1:22" ht="12.75" customHeight="1" x14ac:dyDescent="0.2">
      <c r="A460" s="151"/>
      <c r="B460" s="152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49"/>
      <c r="R460" s="154"/>
      <c r="S460" s="151"/>
      <c r="T460" s="436"/>
      <c r="U460" s="413"/>
      <c r="V460" s="150"/>
    </row>
    <row r="461" spans="1:22" ht="12.75" customHeight="1" x14ac:dyDescent="0.2">
      <c r="A461" s="151"/>
      <c r="B461" s="152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49"/>
      <c r="R461" s="154"/>
      <c r="S461" s="151"/>
      <c r="T461" s="436"/>
      <c r="U461" s="413"/>
      <c r="V461" s="150"/>
    </row>
    <row r="462" spans="1:22" ht="12.75" customHeight="1" x14ac:dyDescent="0.2">
      <c r="A462" s="151"/>
      <c r="B462" s="152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49"/>
      <c r="R462" s="154"/>
      <c r="S462" s="151"/>
      <c r="T462" s="436"/>
      <c r="U462" s="413"/>
      <c r="V462" s="150"/>
    </row>
    <row r="463" spans="1:22" ht="12.75" customHeight="1" x14ac:dyDescent="0.2">
      <c r="A463" s="151"/>
      <c r="B463" s="152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49"/>
      <c r="R463" s="154"/>
      <c r="S463" s="151"/>
      <c r="T463" s="436"/>
      <c r="U463" s="413"/>
      <c r="V463" s="150"/>
    </row>
    <row r="464" spans="1:22" ht="12.75" customHeight="1" x14ac:dyDescent="0.2">
      <c r="A464" s="151"/>
      <c r="B464" s="152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49"/>
      <c r="R464" s="154"/>
      <c r="S464" s="151"/>
      <c r="T464" s="436"/>
      <c r="U464" s="413"/>
      <c r="V464" s="150"/>
    </row>
    <row r="465" spans="1:22" ht="12.75" customHeight="1" x14ac:dyDescent="0.2">
      <c r="A465" s="151"/>
      <c r="B465" s="152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49"/>
      <c r="R465" s="154"/>
      <c r="S465" s="151"/>
      <c r="T465" s="436"/>
      <c r="U465" s="413"/>
      <c r="V465" s="150"/>
    </row>
    <row r="466" spans="1:22" ht="12.75" customHeight="1" x14ac:dyDescent="0.2">
      <c r="A466" s="151"/>
      <c r="B466" s="152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49"/>
      <c r="R466" s="154"/>
      <c r="S466" s="151"/>
      <c r="T466" s="436"/>
      <c r="U466" s="413"/>
      <c r="V466" s="150"/>
    </row>
    <row r="467" spans="1:22" ht="12.75" customHeight="1" x14ac:dyDescent="0.2">
      <c r="A467" s="151"/>
      <c r="B467" s="152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49"/>
      <c r="R467" s="154"/>
      <c r="S467" s="151"/>
      <c r="T467" s="436"/>
      <c r="U467" s="413"/>
      <c r="V467" s="150"/>
    </row>
    <row r="468" spans="1:22" ht="12.75" customHeight="1" x14ac:dyDescent="0.2">
      <c r="A468" s="151"/>
      <c r="B468" s="152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49"/>
      <c r="R468" s="154"/>
      <c r="S468" s="151"/>
      <c r="T468" s="436"/>
      <c r="U468" s="413"/>
      <c r="V468" s="150"/>
    </row>
    <row r="469" spans="1:22" ht="12.75" customHeight="1" x14ac:dyDescent="0.2">
      <c r="A469" s="151"/>
      <c r="B469" s="152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49"/>
      <c r="R469" s="154"/>
      <c r="S469" s="151"/>
      <c r="T469" s="436"/>
      <c r="U469" s="413"/>
      <c r="V469" s="150"/>
    </row>
    <row r="470" spans="1:22" ht="12.75" customHeight="1" x14ac:dyDescent="0.2">
      <c r="A470" s="151"/>
      <c r="B470" s="152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49"/>
      <c r="R470" s="154"/>
      <c r="S470" s="151"/>
      <c r="T470" s="436"/>
      <c r="U470" s="413"/>
      <c r="V470" s="150"/>
    </row>
    <row r="471" spans="1:22" ht="12.75" customHeight="1" x14ac:dyDescent="0.2">
      <c r="A471" s="151"/>
      <c r="B471" s="152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49"/>
      <c r="R471" s="154"/>
      <c r="S471" s="151"/>
      <c r="T471" s="436"/>
      <c r="U471" s="413"/>
      <c r="V471" s="150"/>
    </row>
    <row r="472" spans="1:22" ht="12.75" customHeight="1" x14ac:dyDescent="0.2">
      <c r="A472" s="151"/>
      <c r="B472" s="152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49"/>
      <c r="R472" s="154"/>
      <c r="S472" s="151"/>
      <c r="T472" s="436"/>
      <c r="U472" s="413"/>
      <c r="V472" s="150"/>
    </row>
    <row r="473" spans="1:22" ht="12.75" customHeight="1" x14ac:dyDescent="0.2">
      <c r="A473" s="151"/>
      <c r="B473" s="152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49"/>
      <c r="R473" s="154"/>
      <c r="S473" s="151"/>
      <c r="T473" s="436"/>
      <c r="U473" s="413"/>
      <c r="V473" s="150"/>
    </row>
    <row r="474" spans="1:22" ht="12.75" customHeight="1" x14ac:dyDescent="0.2">
      <c r="A474" s="151"/>
      <c r="B474" s="152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49"/>
      <c r="R474" s="154"/>
      <c r="S474" s="151"/>
      <c r="T474" s="436"/>
      <c r="U474" s="413"/>
      <c r="V474" s="150"/>
    </row>
    <row r="475" spans="1:22" ht="12.75" customHeight="1" x14ac:dyDescent="0.2">
      <c r="A475" s="151"/>
      <c r="B475" s="152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49"/>
      <c r="R475" s="154"/>
      <c r="S475" s="151"/>
      <c r="T475" s="436"/>
      <c r="U475" s="413"/>
      <c r="V475" s="150"/>
    </row>
    <row r="476" spans="1:22" ht="12.75" customHeight="1" x14ac:dyDescent="0.2">
      <c r="A476" s="151"/>
      <c r="B476" s="152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49"/>
      <c r="R476" s="154"/>
      <c r="S476" s="151"/>
      <c r="T476" s="436"/>
      <c r="U476" s="413"/>
      <c r="V476" s="150"/>
    </row>
    <row r="477" spans="1:22" ht="12.75" customHeight="1" x14ac:dyDescent="0.2">
      <c r="A477" s="151"/>
      <c r="B477" s="152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49"/>
      <c r="R477" s="154"/>
      <c r="S477" s="151"/>
      <c r="T477" s="436"/>
      <c r="U477" s="413"/>
      <c r="V477" s="150"/>
    </row>
    <row r="478" spans="1:22" ht="12.75" customHeight="1" x14ac:dyDescent="0.2">
      <c r="A478" s="151"/>
      <c r="B478" s="152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49"/>
      <c r="R478" s="154"/>
      <c r="S478" s="151"/>
      <c r="T478" s="436"/>
      <c r="U478" s="413"/>
      <c r="V478" s="150"/>
    </row>
    <row r="479" spans="1:22" ht="12.75" customHeight="1" x14ac:dyDescent="0.2">
      <c r="A479" s="151"/>
      <c r="B479" s="152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49"/>
      <c r="R479" s="154"/>
      <c r="S479" s="151"/>
      <c r="T479" s="436"/>
      <c r="U479" s="413"/>
      <c r="V479" s="150"/>
    </row>
    <row r="480" spans="1:22" ht="12.75" customHeight="1" x14ac:dyDescent="0.2">
      <c r="A480" s="151"/>
      <c r="B480" s="152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49"/>
      <c r="R480" s="154"/>
      <c r="S480" s="151"/>
      <c r="T480" s="436"/>
      <c r="U480" s="413"/>
      <c r="V480" s="150"/>
    </row>
    <row r="481" spans="1:22" ht="12.75" customHeight="1" x14ac:dyDescent="0.2">
      <c r="A481" s="151"/>
      <c r="B481" s="152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49"/>
      <c r="R481" s="154"/>
      <c r="S481" s="151"/>
      <c r="T481" s="436"/>
      <c r="U481" s="413"/>
      <c r="V481" s="150"/>
    </row>
    <row r="482" spans="1:22" ht="12.75" customHeight="1" x14ac:dyDescent="0.2">
      <c r="A482" s="151"/>
      <c r="B482" s="152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49"/>
      <c r="R482" s="154"/>
      <c r="S482" s="151"/>
      <c r="T482" s="436"/>
      <c r="U482" s="413"/>
      <c r="V482" s="150"/>
    </row>
    <row r="483" spans="1:22" ht="12.75" customHeight="1" x14ac:dyDescent="0.2">
      <c r="A483" s="151"/>
      <c r="B483" s="152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49"/>
      <c r="R483" s="154"/>
      <c r="S483" s="151"/>
      <c r="T483" s="436"/>
      <c r="U483" s="413"/>
      <c r="V483" s="150"/>
    </row>
    <row r="484" spans="1:22" ht="12.75" customHeight="1" x14ac:dyDescent="0.2">
      <c r="A484" s="151"/>
      <c r="B484" s="152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49"/>
      <c r="R484" s="154"/>
      <c r="S484" s="151"/>
      <c r="T484" s="436"/>
      <c r="U484" s="413"/>
      <c r="V484" s="150"/>
    </row>
    <row r="485" spans="1:22" ht="12.75" customHeight="1" x14ac:dyDescent="0.2">
      <c r="A485" s="151"/>
      <c r="B485" s="152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49"/>
      <c r="R485" s="154"/>
      <c r="S485" s="151"/>
      <c r="T485" s="436"/>
      <c r="U485" s="413"/>
      <c r="V485" s="150"/>
    </row>
    <row r="486" spans="1:22" ht="12.75" customHeight="1" x14ac:dyDescent="0.2">
      <c r="A486" s="151"/>
      <c r="B486" s="152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49"/>
      <c r="R486" s="154"/>
      <c r="S486" s="151"/>
      <c r="T486" s="436"/>
      <c r="U486" s="413"/>
      <c r="V486" s="150"/>
    </row>
    <row r="487" spans="1:22" ht="12.75" customHeight="1" x14ac:dyDescent="0.2">
      <c r="A487" s="151"/>
      <c r="B487" s="152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49"/>
      <c r="R487" s="154"/>
      <c r="S487" s="151"/>
      <c r="T487" s="436"/>
      <c r="U487" s="413"/>
      <c r="V487" s="150"/>
    </row>
    <row r="488" spans="1:22" ht="12.75" customHeight="1" x14ac:dyDescent="0.2">
      <c r="A488" s="151"/>
      <c r="B488" s="152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49"/>
      <c r="R488" s="154"/>
      <c r="S488" s="151"/>
      <c r="T488" s="436"/>
      <c r="U488" s="413"/>
      <c r="V488" s="150"/>
    </row>
    <row r="489" spans="1:22" ht="12.75" customHeight="1" x14ac:dyDescent="0.2">
      <c r="A489" s="151"/>
      <c r="B489" s="152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49"/>
      <c r="R489" s="154"/>
      <c r="S489" s="151"/>
      <c r="T489" s="436"/>
      <c r="U489" s="413"/>
      <c r="V489" s="150"/>
    </row>
    <row r="490" spans="1:22" ht="12.75" customHeight="1" x14ac:dyDescent="0.2">
      <c r="A490" s="151"/>
      <c r="B490" s="152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49"/>
      <c r="R490" s="154"/>
      <c r="S490" s="151"/>
      <c r="T490" s="436"/>
      <c r="U490" s="413"/>
      <c r="V490" s="150"/>
    </row>
    <row r="491" spans="1:22" ht="12.75" customHeight="1" x14ac:dyDescent="0.2">
      <c r="A491" s="151"/>
      <c r="B491" s="152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49"/>
      <c r="R491" s="154"/>
      <c r="S491" s="151"/>
      <c r="T491" s="436"/>
      <c r="U491" s="413"/>
      <c r="V491" s="150"/>
    </row>
    <row r="492" spans="1:22" ht="12.75" customHeight="1" x14ac:dyDescent="0.2">
      <c r="A492" s="151"/>
      <c r="B492" s="152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49"/>
      <c r="R492" s="154"/>
      <c r="S492" s="151"/>
      <c r="T492" s="436"/>
      <c r="U492" s="413"/>
      <c r="V492" s="150"/>
    </row>
    <row r="493" spans="1:22" ht="12.75" customHeight="1" x14ac:dyDescent="0.2">
      <c r="A493" s="151"/>
      <c r="B493" s="152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49"/>
      <c r="R493" s="154"/>
      <c r="S493" s="151"/>
      <c r="T493" s="436"/>
      <c r="U493" s="413"/>
      <c r="V493" s="150"/>
    </row>
    <row r="494" spans="1:22" ht="12.75" customHeight="1" x14ac:dyDescent="0.2">
      <c r="A494" s="151"/>
      <c r="B494" s="152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49"/>
      <c r="R494" s="154"/>
      <c r="S494" s="151"/>
      <c r="T494" s="436"/>
      <c r="U494" s="413"/>
      <c r="V494" s="150"/>
    </row>
    <row r="495" spans="1:22" ht="12.75" customHeight="1" x14ac:dyDescent="0.2">
      <c r="A495" s="151"/>
      <c r="B495" s="152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49"/>
      <c r="R495" s="154"/>
      <c r="S495" s="151"/>
      <c r="T495" s="436"/>
      <c r="U495" s="413"/>
      <c r="V495" s="150"/>
    </row>
    <row r="496" spans="1:22" ht="12.75" customHeight="1" x14ac:dyDescent="0.2">
      <c r="A496" s="151"/>
      <c r="B496" s="152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49"/>
      <c r="R496" s="154"/>
      <c r="S496" s="151"/>
      <c r="T496" s="436"/>
      <c r="U496" s="413"/>
      <c r="V496" s="150"/>
    </row>
    <row r="497" spans="1:22" ht="12.75" customHeight="1" x14ac:dyDescent="0.2">
      <c r="A497" s="151"/>
      <c r="B497" s="152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49"/>
      <c r="R497" s="154"/>
      <c r="S497" s="151"/>
      <c r="T497" s="436"/>
      <c r="U497" s="413"/>
      <c r="V497" s="150"/>
    </row>
    <row r="498" spans="1:22" ht="12.75" customHeight="1" x14ac:dyDescent="0.2">
      <c r="A498" s="151"/>
      <c r="B498" s="152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49"/>
      <c r="R498" s="154"/>
      <c r="S498" s="151"/>
      <c r="T498" s="436"/>
      <c r="U498" s="413"/>
      <c r="V498" s="150"/>
    </row>
    <row r="499" spans="1:22" ht="12.75" customHeight="1" x14ac:dyDescent="0.2">
      <c r="A499" s="151"/>
      <c r="B499" s="152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49"/>
      <c r="R499" s="154"/>
      <c r="S499" s="151"/>
      <c r="T499" s="436"/>
      <c r="U499" s="413"/>
      <c r="V499" s="150"/>
    </row>
    <row r="500" spans="1:22" ht="12.75" customHeight="1" x14ac:dyDescent="0.2">
      <c r="A500" s="151"/>
      <c r="B500" s="152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49"/>
      <c r="R500" s="154"/>
      <c r="S500" s="151"/>
      <c r="T500" s="436"/>
      <c r="U500" s="413"/>
      <c r="V500" s="150"/>
    </row>
    <row r="501" spans="1:22" ht="12.75" customHeight="1" x14ac:dyDescent="0.2">
      <c r="A501" s="151"/>
      <c r="B501" s="152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49"/>
      <c r="R501" s="154"/>
      <c r="S501" s="151"/>
      <c r="T501" s="436"/>
      <c r="U501" s="413"/>
      <c r="V501" s="150"/>
    </row>
    <row r="502" spans="1:22" ht="12.75" customHeight="1" x14ac:dyDescent="0.2">
      <c r="A502" s="151"/>
      <c r="B502" s="152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49"/>
      <c r="R502" s="154"/>
      <c r="S502" s="151"/>
      <c r="T502" s="436"/>
      <c r="U502" s="413"/>
      <c r="V502" s="150"/>
    </row>
    <row r="503" spans="1:22" ht="12.75" customHeight="1" x14ac:dyDescent="0.2">
      <c r="A503" s="151"/>
      <c r="B503" s="152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49"/>
      <c r="R503" s="154"/>
      <c r="S503" s="151"/>
      <c r="T503" s="436"/>
      <c r="U503" s="413"/>
      <c r="V503" s="150"/>
    </row>
    <row r="504" spans="1:22" ht="12.75" customHeight="1" x14ac:dyDescent="0.2">
      <c r="A504" s="151"/>
      <c r="B504" s="152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49"/>
      <c r="R504" s="154"/>
      <c r="S504" s="151"/>
      <c r="T504" s="436"/>
      <c r="U504" s="413"/>
      <c r="V504" s="150"/>
    </row>
    <row r="505" spans="1:22" ht="12.75" customHeight="1" x14ac:dyDescent="0.2">
      <c r="A505" s="151"/>
      <c r="B505" s="152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49"/>
      <c r="R505" s="154"/>
      <c r="S505" s="151"/>
      <c r="T505" s="436"/>
      <c r="U505" s="413"/>
      <c r="V505" s="150"/>
    </row>
    <row r="506" spans="1:22" ht="12.75" customHeight="1" x14ac:dyDescent="0.2">
      <c r="A506" s="151"/>
      <c r="B506" s="152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49"/>
      <c r="R506" s="154"/>
      <c r="S506" s="151"/>
      <c r="T506" s="436"/>
      <c r="U506" s="413"/>
      <c r="V506" s="150"/>
    </row>
    <row r="507" spans="1:22" ht="12.75" customHeight="1" x14ac:dyDescent="0.2">
      <c r="A507" s="151"/>
      <c r="B507" s="152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49"/>
      <c r="R507" s="154"/>
      <c r="S507" s="151"/>
      <c r="T507" s="436"/>
      <c r="U507" s="413"/>
      <c r="V507" s="150"/>
    </row>
    <row r="508" spans="1:22" ht="12.75" customHeight="1" x14ac:dyDescent="0.2">
      <c r="A508" s="151"/>
      <c r="B508" s="152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49"/>
      <c r="R508" s="154"/>
      <c r="S508" s="151"/>
      <c r="T508" s="436"/>
      <c r="U508" s="413"/>
      <c r="V508" s="150"/>
    </row>
    <row r="509" spans="1:22" ht="12.75" customHeight="1" x14ac:dyDescent="0.2">
      <c r="A509" s="151"/>
      <c r="B509" s="152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49"/>
      <c r="R509" s="154"/>
      <c r="S509" s="151"/>
      <c r="T509" s="436"/>
      <c r="U509" s="413"/>
      <c r="V509" s="150"/>
    </row>
    <row r="510" spans="1:22" ht="12.75" customHeight="1" x14ac:dyDescent="0.2">
      <c r="A510" s="151"/>
      <c r="B510" s="152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49"/>
      <c r="R510" s="154"/>
      <c r="S510" s="151"/>
      <c r="T510" s="436"/>
      <c r="U510" s="413"/>
      <c r="V510" s="150"/>
    </row>
    <row r="511" spans="1:22" ht="12.75" customHeight="1" x14ac:dyDescent="0.2">
      <c r="A511" s="151"/>
      <c r="B511" s="152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49"/>
      <c r="R511" s="154"/>
      <c r="S511" s="151"/>
      <c r="T511" s="436"/>
      <c r="U511" s="413"/>
      <c r="V511" s="150"/>
    </row>
    <row r="512" spans="1:22" ht="12.75" customHeight="1" x14ac:dyDescent="0.2">
      <c r="A512" s="151"/>
      <c r="B512" s="152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49"/>
      <c r="R512" s="154"/>
      <c r="S512" s="151"/>
      <c r="T512" s="436"/>
      <c r="U512" s="413"/>
      <c r="V512" s="150"/>
    </row>
    <row r="513" spans="1:22" ht="12.75" customHeight="1" x14ac:dyDescent="0.2">
      <c r="A513" s="151"/>
      <c r="B513" s="152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49"/>
      <c r="R513" s="154"/>
      <c r="S513" s="151"/>
      <c r="T513" s="436"/>
      <c r="U513" s="413"/>
      <c r="V513" s="150"/>
    </row>
    <row r="514" spans="1:22" ht="12.75" customHeight="1" x14ac:dyDescent="0.2">
      <c r="A514" s="151"/>
      <c r="B514" s="152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49"/>
      <c r="R514" s="154"/>
      <c r="S514" s="151"/>
      <c r="T514" s="436"/>
      <c r="U514" s="413"/>
      <c r="V514" s="150"/>
    </row>
    <row r="515" spans="1:22" ht="12.75" customHeight="1" x14ac:dyDescent="0.2">
      <c r="A515" s="151"/>
      <c r="B515" s="152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49"/>
      <c r="R515" s="154"/>
      <c r="S515" s="151"/>
      <c r="T515" s="436"/>
      <c r="U515" s="413"/>
      <c r="V515" s="150"/>
    </row>
    <row r="516" spans="1:22" ht="12.75" customHeight="1" x14ac:dyDescent="0.2">
      <c r="A516" s="151"/>
      <c r="B516" s="152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49"/>
      <c r="R516" s="154"/>
      <c r="S516" s="151"/>
      <c r="T516" s="436"/>
      <c r="U516" s="413"/>
      <c r="V516" s="150"/>
    </row>
    <row r="517" spans="1:22" ht="12.75" customHeight="1" x14ac:dyDescent="0.2">
      <c r="A517" s="151"/>
      <c r="B517" s="152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49"/>
      <c r="R517" s="154"/>
      <c r="S517" s="151"/>
      <c r="T517" s="436"/>
      <c r="U517" s="413"/>
      <c r="V517" s="150"/>
    </row>
    <row r="518" spans="1:22" ht="12.75" customHeight="1" x14ac:dyDescent="0.2">
      <c r="A518" s="151"/>
      <c r="B518" s="152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49"/>
      <c r="R518" s="154"/>
      <c r="S518" s="151"/>
      <c r="T518" s="436"/>
      <c r="U518" s="413"/>
      <c r="V518" s="150"/>
    </row>
    <row r="519" spans="1:22" ht="12.75" customHeight="1" x14ac:dyDescent="0.2">
      <c r="A519" s="151"/>
      <c r="B519" s="152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49"/>
      <c r="R519" s="154"/>
      <c r="S519" s="151"/>
      <c r="T519" s="436"/>
      <c r="U519" s="413"/>
      <c r="V519" s="150"/>
    </row>
    <row r="520" spans="1:22" ht="12.75" customHeight="1" x14ac:dyDescent="0.2">
      <c r="A520" s="151"/>
      <c r="B520" s="152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49"/>
      <c r="R520" s="154"/>
      <c r="S520" s="151"/>
      <c r="T520" s="436"/>
      <c r="U520" s="413"/>
      <c r="V520" s="150"/>
    </row>
    <row r="521" spans="1:22" ht="12.75" customHeight="1" x14ac:dyDescent="0.2">
      <c r="A521" s="151"/>
      <c r="B521" s="152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49"/>
      <c r="R521" s="154"/>
      <c r="S521" s="151"/>
      <c r="T521" s="436"/>
      <c r="U521" s="413"/>
      <c r="V521" s="150"/>
    </row>
    <row r="522" spans="1:22" ht="12.75" customHeight="1" x14ac:dyDescent="0.2">
      <c r="A522" s="151"/>
      <c r="B522" s="152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49"/>
      <c r="R522" s="154"/>
      <c r="S522" s="151"/>
      <c r="T522" s="436"/>
      <c r="U522" s="413"/>
      <c r="V522" s="150"/>
    </row>
    <row r="523" spans="1:22" ht="12.75" customHeight="1" x14ac:dyDescent="0.2">
      <c r="A523" s="151"/>
      <c r="B523" s="152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49"/>
      <c r="R523" s="154"/>
      <c r="S523" s="151"/>
      <c r="T523" s="436"/>
      <c r="U523" s="413"/>
      <c r="V523" s="150"/>
    </row>
    <row r="524" spans="1:22" ht="12.75" customHeight="1" x14ac:dyDescent="0.2">
      <c r="A524" s="151"/>
      <c r="B524" s="152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49"/>
      <c r="R524" s="154"/>
      <c r="S524" s="151"/>
      <c r="T524" s="436"/>
      <c r="U524" s="413"/>
      <c r="V524" s="150"/>
    </row>
    <row r="525" spans="1:22" ht="12.75" customHeight="1" x14ac:dyDescent="0.2">
      <c r="A525" s="151"/>
      <c r="B525" s="152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49"/>
      <c r="R525" s="154"/>
      <c r="S525" s="151"/>
      <c r="T525" s="436"/>
      <c r="U525" s="413"/>
      <c r="V525" s="150"/>
    </row>
    <row r="526" spans="1:22" ht="12.75" customHeight="1" x14ac:dyDescent="0.2">
      <c r="A526" s="151"/>
      <c r="B526" s="152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49"/>
      <c r="R526" s="154"/>
      <c r="S526" s="151"/>
      <c r="T526" s="436"/>
      <c r="U526" s="413"/>
      <c r="V526" s="150"/>
    </row>
    <row r="527" spans="1:22" ht="12.75" customHeight="1" x14ac:dyDescent="0.2">
      <c r="A527" s="151"/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49"/>
      <c r="R527" s="154"/>
      <c r="S527" s="151"/>
      <c r="T527" s="436"/>
      <c r="U527" s="413"/>
      <c r="V527" s="150"/>
    </row>
    <row r="528" spans="1:22" ht="12.75" customHeight="1" x14ac:dyDescent="0.2">
      <c r="A528" s="151"/>
      <c r="B528" s="152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49"/>
      <c r="R528" s="154"/>
      <c r="S528" s="151"/>
      <c r="T528" s="436"/>
      <c r="U528" s="413"/>
      <c r="V528" s="150"/>
    </row>
    <row r="529" spans="1:22" ht="12.75" customHeight="1" x14ac:dyDescent="0.2">
      <c r="A529" s="151"/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49"/>
      <c r="R529" s="154"/>
      <c r="S529" s="151"/>
      <c r="T529" s="436"/>
      <c r="U529" s="413"/>
      <c r="V529" s="150"/>
    </row>
    <row r="530" spans="1:22" ht="12.75" customHeight="1" x14ac:dyDescent="0.2">
      <c r="A530" s="151"/>
      <c r="B530" s="152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49"/>
      <c r="R530" s="154"/>
      <c r="S530" s="151"/>
      <c r="T530" s="436"/>
      <c r="U530" s="413"/>
      <c r="V530" s="150"/>
    </row>
    <row r="531" spans="1:22" ht="12.75" customHeight="1" x14ac:dyDescent="0.2">
      <c r="A531" s="151"/>
      <c r="B531" s="152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49"/>
      <c r="R531" s="154"/>
      <c r="S531" s="151"/>
      <c r="T531" s="436"/>
      <c r="U531" s="413"/>
      <c r="V531" s="150"/>
    </row>
    <row r="532" spans="1:22" ht="12.75" customHeight="1" x14ac:dyDescent="0.2">
      <c r="A532" s="151"/>
      <c r="B532" s="152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49"/>
      <c r="R532" s="154"/>
      <c r="S532" s="151"/>
      <c r="T532" s="436"/>
      <c r="U532" s="413"/>
      <c r="V532" s="150"/>
    </row>
    <row r="533" spans="1:22" ht="12.75" customHeight="1" x14ac:dyDescent="0.2">
      <c r="A533" s="151"/>
      <c r="B533" s="152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49"/>
      <c r="R533" s="154"/>
      <c r="S533" s="151"/>
      <c r="T533" s="436"/>
      <c r="U533" s="413"/>
      <c r="V533" s="150"/>
    </row>
    <row r="534" spans="1:22" ht="12.75" customHeight="1" x14ac:dyDescent="0.2">
      <c r="A534" s="151"/>
      <c r="B534" s="152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49"/>
      <c r="R534" s="154"/>
      <c r="S534" s="151"/>
      <c r="T534" s="436"/>
      <c r="U534" s="413"/>
      <c r="V534" s="150"/>
    </row>
    <row r="535" spans="1:22" ht="12.75" customHeight="1" x14ac:dyDescent="0.2">
      <c r="A535" s="151"/>
      <c r="B535" s="152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49"/>
      <c r="R535" s="154"/>
      <c r="S535" s="151"/>
      <c r="T535" s="436"/>
      <c r="U535" s="413"/>
      <c r="V535" s="150"/>
    </row>
    <row r="536" spans="1:22" ht="12.75" customHeight="1" x14ac:dyDescent="0.2">
      <c r="A536" s="151"/>
      <c r="B536" s="152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49"/>
      <c r="R536" s="154"/>
      <c r="S536" s="151"/>
      <c r="T536" s="436"/>
      <c r="U536" s="413"/>
      <c r="V536" s="150"/>
    </row>
    <row r="537" spans="1:22" ht="12.75" customHeight="1" x14ac:dyDescent="0.2">
      <c r="A537" s="151"/>
      <c r="B537" s="152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49"/>
      <c r="R537" s="154"/>
      <c r="S537" s="151"/>
      <c r="T537" s="436"/>
      <c r="U537" s="413"/>
      <c r="V537" s="150"/>
    </row>
    <row r="538" spans="1:22" ht="12.75" customHeight="1" x14ac:dyDescent="0.2">
      <c r="A538" s="151"/>
      <c r="B538" s="152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49"/>
      <c r="R538" s="154"/>
      <c r="S538" s="151"/>
      <c r="T538" s="436"/>
      <c r="U538" s="413"/>
      <c r="V538" s="150"/>
    </row>
    <row r="539" spans="1:22" ht="12.75" customHeight="1" x14ac:dyDescent="0.2">
      <c r="A539" s="151"/>
      <c r="B539" s="152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49"/>
      <c r="R539" s="154"/>
      <c r="S539" s="151"/>
      <c r="T539" s="436"/>
      <c r="U539" s="413"/>
      <c r="V539" s="150"/>
    </row>
    <row r="540" spans="1:22" ht="12.75" customHeight="1" x14ac:dyDescent="0.2">
      <c r="A540" s="151"/>
      <c r="B540" s="152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49"/>
      <c r="R540" s="154"/>
      <c r="S540" s="151"/>
      <c r="T540" s="436"/>
      <c r="U540" s="413"/>
      <c r="V540" s="150"/>
    </row>
    <row r="541" spans="1:22" ht="12.75" customHeight="1" x14ac:dyDescent="0.2">
      <c r="A541" s="151"/>
      <c r="B541" s="152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49"/>
      <c r="R541" s="154"/>
      <c r="S541" s="151"/>
      <c r="T541" s="436"/>
      <c r="U541" s="413"/>
      <c r="V541" s="150"/>
    </row>
    <row r="542" spans="1:22" ht="12.75" customHeight="1" x14ac:dyDescent="0.2">
      <c r="A542" s="151"/>
      <c r="B542" s="152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49"/>
      <c r="R542" s="154"/>
      <c r="S542" s="151"/>
      <c r="T542" s="436"/>
      <c r="U542" s="413"/>
      <c r="V542" s="150"/>
    </row>
    <row r="543" spans="1:22" ht="12.75" customHeight="1" x14ac:dyDescent="0.2">
      <c r="A543" s="151"/>
      <c r="B543" s="152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49"/>
      <c r="R543" s="154"/>
      <c r="S543" s="151"/>
      <c r="T543" s="436"/>
      <c r="U543" s="413"/>
      <c r="V543" s="150"/>
    </row>
    <row r="544" spans="1:22" ht="12.75" customHeight="1" x14ac:dyDescent="0.2">
      <c r="A544" s="151"/>
      <c r="B544" s="152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49"/>
      <c r="R544" s="154"/>
      <c r="S544" s="151"/>
      <c r="T544" s="436"/>
      <c r="U544" s="413"/>
      <c r="V544" s="150"/>
    </row>
    <row r="545" spans="1:22" ht="12.75" customHeight="1" x14ac:dyDescent="0.2">
      <c r="A545" s="151"/>
      <c r="B545" s="152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49"/>
      <c r="R545" s="154"/>
      <c r="S545" s="151"/>
      <c r="T545" s="436"/>
      <c r="U545" s="413"/>
      <c r="V545" s="150"/>
    </row>
    <row r="546" spans="1:22" ht="12.75" customHeight="1" x14ac:dyDescent="0.2">
      <c r="A546" s="151"/>
      <c r="B546" s="152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49"/>
      <c r="R546" s="154"/>
      <c r="S546" s="151"/>
      <c r="T546" s="436"/>
      <c r="U546" s="413"/>
      <c r="V546" s="150"/>
    </row>
    <row r="547" spans="1:22" ht="12.75" customHeight="1" x14ac:dyDescent="0.2">
      <c r="A547" s="151"/>
      <c r="B547" s="152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49"/>
      <c r="R547" s="154"/>
      <c r="S547" s="151"/>
      <c r="T547" s="436"/>
      <c r="U547" s="413"/>
      <c r="V547" s="150"/>
    </row>
    <row r="548" spans="1:22" ht="12.75" customHeight="1" x14ac:dyDescent="0.2">
      <c r="A548" s="151"/>
      <c r="B548" s="152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49"/>
      <c r="R548" s="154"/>
      <c r="S548" s="151"/>
      <c r="T548" s="436"/>
      <c r="U548" s="413"/>
      <c r="V548" s="150"/>
    </row>
    <row r="549" spans="1:22" ht="12.75" customHeight="1" x14ac:dyDescent="0.2">
      <c r="A549" s="151"/>
      <c r="B549" s="152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49"/>
      <c r="R549" s="154"/>
      <c r="S549" s="151"/>
      <c r="T549" s="436"/>
      <c r="U549" s="413"/>
      <c r="V549" s="150"/>
    </row>
    <row r="550" spans="1:22" ht="12.75" customHeight="1" x14ac:dyDescent="0.2">
      <c r="A550" s="151"/>
      <c r="B550" s="152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49"/>
      <c r="R550" s="154"/>
      <c r="S550" s="151"/>
      <c r="T550" s="436"/>
      <c r="U550" s="413"/>
      <c r="V550" s="150"/>
    </row>
    <row r="551" spans="1:22" ht="12.75" customHeight="1" x14ac:dyDescent="0.2">
      <c r="A551" s="151"/>
      <c r="B551" s="152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49"/>
      <c r="R551" s="154"/>
      <c r="S551" s="151"/>
      <c r="T551" s="436"/>
      <c r="U551" s="413"/>
      <c r="V551" s="150"/>
    </row>
    <row r="552" spans="1:22" ht="12.75" customHeight="1" x14ac:dyDescent="0.2">
      <c r="A552" s="151"/>
      <c r="B552" s="152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49"/>
      <c r="R552" s="154"/>
      <c r="S552" s="151"/>
      <c r="T552" s="436"/>
      <c r="U552" s="413"/>
      <c r="V552" s="150"/>
    </row>
    <row r="553" spans="1:22" ht="12.75" customHeight="1" x14ac:dyDescent="0.2">
      <c r="A553" s="151"/>
      <c r="B553" s="152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49"/>
      <c r="R553" s="154"/>
      <c r="S553" s="151"/>
      <c r="T553" s="436"/>
      <c r="U553" s="413"/>
      <c r="V553" s="150"/>
    </row>
    <row r="554" spans="1:22" ht="12.75" customHeight="1" x14ac:dyDescent="0.2">
      <c r="A554" s="151"/>
      <c r="B554" s="152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49"/>
      <c r="R554" s="154"/>
      <c r="S554" s="151"/>
      <c r="T554" s="436"/>
      <c r="U554" s="413"/>
      <c r="V554" s="150"/>
    </row>
    <row r="555" spans="1:22" ht="12.75" customHeight="1" x14ac:dyDescent="0.2">
      <c r="A555" s="151"/>
      <c r="B555" s="152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49"/>
      <c r="R555" s="154"/>
      <c r="S555" s="151"/>
      <c r="T555" s="436"/>
      <c r="U555" s="413"/>
      <c r="V555" s="150"/>
    </row>
    <row r="556" spans="1:22" ht="12.75" customHeight="1" x14ac:dyDescent="0.2">
      <c r="A556" s="151"/>
      <c r="B556" s="152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49"/>
      <c r="R556" s="154"/>
      <c r="S556" s="151"/>
      <c r="T556" s="436"/>
      <c r="U556" s="413"/>
      <c r="V556" s="150"/>
    </row>
    <row r="557" spans="1:22" ht="12.75" customHeight="1" x14ac:dyDescent="0.2">
      <c r="A557" s="151"/>
      <c r="B557" s="152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49"/>
      <c r="R557" s="154"/>
      <c r="S557" s="151"/>
      <c r="T557" s="436"/>
      <c r="U557" s="413"/>
      <c r="V557" s="150"/>
    </row>
    <row r="558" spans="1:22" ht="12.75" customHeight="1" x14ac:dyDescent="0.2">
      <c r="A558" s="151"/>
      <c r="B558" s="152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49"/>
      <c r="R558" s="154"/>
      <c r="S558" s="151"/>
      <c r="T558" s="436"/>
      <c r="U558" s="413"/>
      <c r="V558" s="150"/>
    </row>
    <row r="559" spans="1:22" ht="12.75" customHeight="1" x14ac:dyDescent="0.2">
      <c r="A559" s="151"/>
      <c r="B559" s="152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49"/>
      <c r="R559" s="154"/>
      <c r="S559" s="151"/>
      <c r="T559" s="436"/>
      <c r="U559" s="413"/>
      <c r="V559" s="150"/>
    </row>
    <row r="560" spans="1:22" ht="12.75" customHeight="1" x14ac:dyDescent="0.2">
      <c r="A560" s="151"/>
      <c r="B560" s="152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49"/>
      <c r="R560" s="154"/>
      <c r="S560" s="151"/>
      <c r="T560" s="436"/>
      <c r="U560" s="413"/>
      <c r="V560" s="150"/>
    </row>
    <row r="561" spans="1:22" ht="12.75" customHeight="1" x14ac:dyDescent="0.2">
      <c r="A561" s="151"/>
      <c r="B561" s="152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49"/>
      <c r="R561" s="154"/>
      <c r="S561" s="151"/>
      <c r="T561" s="436"/>
      <c r="U561" s="413"/>
      <c r="V561" s="150"/>
    </row>
    <row r="562" spans="1:22" ht="12.75" customHeight="1" x14ac:dyDescent="0.2">
      <c r="A562" s="151"/>
      <c r="B562" s="152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49"/>
      <c r="R562" s="154"/>
      <c r="S562" s="151"/>
      <c r="T562" s="436"/>
      <c r="U562" s="413"/>
      <c r="V562" s="150"/>
    </row>
    <row r="563" spans="1:22" ht="12.75" customHeight="1" x14ac:dyDescent="0.2">
      <c r="A563" s="151"/>
      <c r="B563" s="152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49"/>
      <c r="R563" s="154"/>
      <c r="S563" s="151"/>
      <c r="T563" s="436"/>
      <c r="U563" s="413"/>
      <c r="V563" s="150"/>
    </row>
    <row r="564" spans="1:22" ht="12.75" customHeight="1" x14ac:dyDescent="0.2">
      <c r="A564" s="151"/>
      <c r="B564" s="152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49"/>
      <c r="R564" s="154"/>
      <c r="S564" s="151"/>
      <c r="T564" s="436"/>
      <c r="U564" s="413"/>
      <c r="V564" s="150"/>
    </row>
    <row r="565" spans="1:22" ht="12.75" customHeight="1" x14ac:dyDescent="0.2">
      <c r="A565" s="151"/>
      <c r="B565" s="152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49"/>
      <c r="R565" s="154"/>
      <c r="S565" s="151"/>
      <c r="T565" s="436"/>
      <c r="U565" s="413"/>
      <c r="V565" s="150"/>
    </row>
    <row r="566" spans="1:22" ht="12.75" customHeight="1" x14ac:dyDescent="0.2">
      <c r="A566" s="151"/>
      <c r="B566" s="152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49"/>
      <c r="R566" s="154"/>
      <c r="S566" s="151"/>
      <c r="T566" s="436"/>
      <c r="U566" s="413"/>
      <c r="V566" s="150"/>
    </row>
    <row r="567" spans="1:22" ht="12.75" customHeight="1" x14ac:dyDescent="0.2">
      <c r="A567" s="151"/>
      <c r="B567" s="152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49"/>
      <c r="R567" s="154"/>
      <c r="S567" s="151"/>
      <c r="T567" s="436"/>
      <c r="U567" s="413"/>
      <c r="V567" s="150"/>
    </row>
    <row r="568" spans="1:22" ht="12.75" customHeight="1" x14ac:dyDescent="0.2">
      <c r="A568" s="151"/>
      <c r="B568" s="152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49"/>
      <c r="R568" s="154"/>
      <c r="S568" s="151"/>
      <c r="T568" s="436"/>
      <c r="U568" s="413"/>
      <c r="V568" s="150"/>
    </row>
    <row r="569" spans="1:22" ht="12.75" customHeight="1" x14ac:dyDescent="0.2">
      <c r="A569" s="151"/>
      <c r="B569" s="152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49"/>
      <c r="R569" s="154"/>
      <c r="S569" s="151"/>
      <c r="T569" s="436"/>
      <c r="U569" s="413"/>
      <c r="V569" s="150"/>
    </row>
    <row r="570" spans="1:22" ht="12.75" customHeight="1" x14ac:dyDescent="0.2">
      <c r="A570" s="151"/>
      <c r="B570" s="152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49"/>
      <c r="R570" s="154"/>
      <c r="S570" s="151"/>
      <c r="T570" s="436"/>
      <c r="U570" s="413"/>
      <c r="V570" s="150"/>
    </row>
    <row r="571" spans="1:22" ht="12.75" customHeight="1" x14ac:dyDescent="0.2">
      <c r="A571" s="151"/>
      <c r="B571" s="152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49"/>
      <c r="R571" s="154"/>
      <c r="S571" s="151"/>
      <c r="T571" s="436"/>
      <c r="U571" s="413"/>
      <c r="V571" s="150"/>
    </row>
    <row r="572" spans="1:22" ht="12.75" customHeight="1" x14ac:dyDescent="0.2">
      <c r="A572" s="151"/>
      <c r="B572" s="152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49"/>
      <c r="R572" s="154"/>
      <c r="S572" s="151"/>
      <c r="T572" s="436"/>
      <c r="U572" s="413"/>
      <c r="V572" s="150"/>
    </row>
    <row r="573" spans="1:22" ht="12.75" customHeight="1" x14ac:dyDescent="0.2">
      <c r="A573" s="151"/>
      <c r="B573" s="152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49"/>
      <c r="R573" s="154"/>
      <c r="S573" s="151"/>
      <c r="T573" s="436"/>
      <c r="U573" s="413"/>
      <c r="V573" s="150"/>
    </row>
    <row r="574" spans="1:22" ht="12.75" customHeight="1" x14ac:dyDescent="0.2">
      <c r="A574" s="151"/>
      <c r="B574" s="152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49"/>
      <c r="R574" s="154"/>
      <c r="S574" s="151"/>
      <c r="T574" s="436"/>
      <c r="U574" s="413"/>
      <c r="V574" s="150"/>
    </row>
    <row r="575" spans="1:22" ht="12.75" customHeight="1" x14ac:dyDescent="0.2">
      <c r="A575" s="151"/>
      <c r="B575" s="152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49"/>
      <c r="R575" s="154"/>
      <c r="S575" s="151"/>
      <c r="T575" s="436"/>
      <c r="U575" s="413"/>
      <c r="V575" s="150"/>
    </row>
    <row r="576" spans="1:22" ht="12.75" customHeight="1" x14ac:dyDescent="0.2">
      <c r="A576" s="151"/>
      <c r="B576" s="152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49"/>
      <c r="R576" s="154"/>
      <c r="S576" s="151"/>
      <c r="T576" s="436"/>
      <c r="U576" s="413"/>
      <c r="V576" s="150"/>
    </row>
    <row r="577" spans="1:22" ht="12.75" customHeight="1" x14ac:dyDescent="0.2">
      <c r="A577" s="151"/>
      <c r="B577" s="152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49"/>
      <c r="R577" s="154"/>
      <c r="S577" s="151"/>
      <c r="T577" s="436"/>
      <c r="U577" s="413"/>
      <c r="V577" s="150"/>
    </row>
    <row r="578" spans="1:22" ht="12.75" customHeight="1" x14ac:dyDescent="0.2">
      <c r="A578" s="151"/>
      <c r="B578" s="152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49"/>
      <c r="R578" s="154"/>
      <c r="S578" s="151"/>
      <c r="T578" s="436"/>
      <c r="U578" s="413"/>
      <c r="V578" s="150"/>
    </row>
    <row r="579" spans="1:22" ht="12.75" customHeight="1" x14ac:dyDescent="0.2">
      <c r="A579" s="151"/>
      <c r="B579" s="152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49"/>
      <c r="R579" s="154"/>
      <c r="S579" s="151"/>
      <c r="T579" s="436"/>
      <c r="U579" s="413"/>
      <c r="V579" s="150"/>
    </row>
    <row r="580" spans="1:22" ht="12.75" customHeight="1" x14ac:dyDescent="0.2">
      <c r="A580" s="151"/>
      <c r="B580" s="152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49"/>
      <c r="R580" s="154"/>
      <c r="S580" s="151"/>
      <c r="T580" s="436"/>
      <c r="U580" s="413"/>
      <c r="V580" s="150"/>
    </row>
    <row r="581" spans="1:22" ht="12.75" customHeight="1" x14ac:dyDescent="0.2">
      <c r="A581" s="151"/>
      <c r="B581" s="152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49"/>
      <c r="R581" s="154"/>
      <c r="S581" s="151"/>
      <c r="T581" s="436"/>
      <c r="U581" s="413"/>
      <c r="V581" s="150"/>
    </row>
    <row r="582" spans="1:22" ht="12.75" customHeight="1" x14ac:dyDescent="0.2">
      <c r="A582" s="151"/>
      <c r="B582" s="152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49"/>
      <c r="R582" s="154"/>
      <c r="S582" s="151"/>
      <c r="T582" s="436"/>
      <c r="U582" s="413"/>
      <c r="V582" s="150"/>
    </row>
    <row r="583" spans="1:22" ht="12.75" customHeight="1" x14ac:dyDescent="0.2">
      <c r="A583" s="151"/>
      <c r="B583" s="152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49"/>
      <c r="R583" s="154"/>
      <c r="S583" s="151"/>
      <c r="T583" s="436"/>
      <c r="U583" s="413"/>
      <c r="V583" s="150"/>
    </row>
    <row r="584" spans="1:22" ht="12.75" customHeight="1" x14ac:dyDescent="0.2">
      <c r="A584" s="151"/>
      <c r="B584" s="152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49"/>
      <c r="R584" s="154"/>
      <c r="S584" s="151"/>
      <c r="T584" s="436"/>
      <c r="U584" s="413"/>
      <c r="V584" s="150"/>
    </row>
    <row r="585" spans="1:22" ht="12.75" customHeight="1" x14ac:dyDescent="0.2">
      <c r="A585" s="151"/>
      <c r="B585" s="152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49"/>
      <c r="R585" s="154"/>
      <c r="S585" s="151"/>
      <c r="T585" s="436"/>
      <c r="U585" s="413"/>
      <c r="V585" s="150"/>
    </row>
    <row r="586" spans="1:22" ht="12.75" customHeight="1" x14ac:dyDescent="0.2">
      <c r="A586" s="151"/>
      <c r="B586" s="152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49"/>
      <c r="R586" s="154"/>
      <c r="S586" s="151"/>
      <c r="T586" s="436"/>
      <c r="U586" s="413"/>
      <c r="V586" s="150"/>
    </row>
    <row r="587" spans="1:22" ht="12.75" customHeight="1" x14ac:dyDescent="0.2">
      <c r="A587" s="151"/>
      <c r="B587" s="152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49"/>
      <c r="R587" s="154"/>
      <c r="S587" s="151"/>
      <c r="T587" s="436"/>
      <c r="U587" s="413"/>
      <c r="V587" s="150"/>
    </row>
    <row r="588" spans="1:22" ht="12.75" customHeight="1" x14ac:dyDescent="0.2">
      <c r="A588" s="151"/>
      <c r="B588" s="152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49"/>
      <c r="R588" s="154"/>
      <c r="S588" s="151"/>
      <c r="T588" s="436"/>
      <c r="U588" s="413"/>
      <c r="V588" s="150"/>
    </row>
    <row r="589" spans="1:22" ht="12.75" customHeight="1" x14ac:dyDescent="0.2">
      <c r="A589" s="151"/>
      <c r="B589" s="152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49"/>
      <c r="R589" s="154"/>
      <c r="S589" s="151"/>
      <c r="T589" s="436"/>
      <c r="U589" s="413"/>
      <c r="V589" s="150"/>
    </row>
    <row r="590" spans="1:22" ht="12.75" customHeight="1" x14ac:dyDescent="0.2">
      <c r="A590" s="151"/>
      <c r="B590" s="152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49"/>
      <c r="R590" s="154"/>
      <c r="S590" s="151"/>
      <c r="T590" s="436"/>
      <c r="U590" s="413"/>
      <c r="V590" s="150"/>
    </row>
    <row r="591" spans="1:22" ht="12.75" customHeight="1" x14ac:dyDescent="0.2">
      <c r="A591" s="151"/>
      <c r="B591" s="152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49"/>
      <c r="R591" s="154"/>
      <c r="S591" s="151"/>
      <c r="T591" s="436"/>
      <c r="U591" s="413"/>
      <c r="V591" s="150"/>
    </row>
    <row r="592" spans="1:22" ht="12.75" customHeight="1" x14ac:dyDescent="0.2">
      <c r="A592" s="151"/>
      <c r="B592" s="152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49"/>
      <c r="R592" s="154"/>
      <c r="S592" s="151"/>
      <c r="T592" s="436"/>
      <c r="U592" s="413"/>
      <c r="V592" s="150"/>
    </row>
    <row r="593" spans="1:22" ht="12.75" customHeight="1" x14ac:dyDescent="0.2">
      <c r="A593" s="151"/>
      <c r="B593" s="152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49"/>
      <c r="R593" s="154"/>
      <c r="S593" s="151"/>
      <c r="T593" s="436"/>
      <c r="U593" s="413"/>
      <c r="V593" s="150"/>
    </row>
    <row r="594" spans="1:22" ht="12.75" customHeight="1" x14ac:dyDescent="0.2">
      <c r="A594" s="151"/>
      <c r="B594" s="152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49"/>
      <c r="R594" s="154"/>
      <c r="S594" s="151"/>
      <c r="T594" s="436"/>
      <c r="U594" s="413"/>
      <c r="V594" s="150"/>
    </row>
    <row r="595" spans="1:22" ht="12.75" customHeight="1" x14ac:dyDescent="0.2">
      <c r="A595" s="151"/>
      <c r="B595" s="152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49"/>
      <c r="R595" s="154"/>
      <c r="S595" s="151"/>
      <c r="T595" s="436"/>
      <c r="U595" s="413"/>
      <c r="V595" s="150"/>
    </row>
    <row r="596" spans="1:22" ht="12.75" customHeight="1" x14ac:dyDescent="0.2">
      <c r="A596" s="151"/>
      <c r="B596" s="152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49"/>
      <c r="R596" s="154"/>
      <c r="S596" s="151"/>
      <c r="T596" s="436"/>
      <c r="U596" s="413"/>
      <c r="V596" s="150"/>
    </row>
    <row r="597" spans="1:22" ht="12.75" customHeight="1" x14ac:dyDescent="0.2">
      <c r="A597" s="151"/>
      <c r="B597" s="152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49"/>
      <c r="R597" s="154"/>
      <c r="S597" s="151"/>
      <c r="T597" s="436"/>
      <c r="U597" s="413"/>
      <c r="V597" s="150"/>
    </row>
    <row r="598" spans="1:22" ht="12.75" customHeight="1" x14ac:dyDescent="0.2">
      <c r="A598" s="151"/>
      <c r="B598" s="152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49"/>
      <c r="R598" s="154"/>
      <c r="S598" s="151"/>
      <c r="T598" s="436"/>
      <c r="U598" s="413"/>
      <c r="V598" s="150"/>
    </row>
    <row r="599" spans="1:22" ht="12.75" customHeight="1" x14ac:dyDescent="0.2">
      <c r="A599" s="151"/>
      <c r="B599" s="152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49"/>
      <c r="R599" s="154"/>
      <c r="S599" s="151"/>
      <c r="T599" s="436"/>
      <c r="U599" s="413"/>
      <c r="V599" s="150"/>
    </row>
    <row r="600" spans="1:22" ht="12.75" customHeight="1" x14ac:dyDescent="0.2">
      <c r="A600" s="151"/>
      <c r="B600" s="152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49"/>
      <c r="R600" s="154"/>
      <c r="S600" s="151"/>
      <c r="T600" s="436"/>
      <c r="U600" s="413"/>
      <c r="V600" s="150"/>
    </row>
    <row r="601" spans="1:22" ht="12.75" customHeight="1" x14ac:dyDescent="0.2">
      <c r="A601" s="151"/>
      <c r="B601" s="152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49"/>
      <c r="R601" s="154"/>
      <c r="S601" s="151"/>
      <c r="T601" s="436"/>
      <c r="U601" s="413"/>
      <c r="V601" s="150"/>
    </row>
    <row r="602" spans="1:22" ht="12.75" customHeight="1" x14ac:dyDescent="0.2">
      <c r="A602" s="151"/>
      <c r="B602" s="152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49"/>
      <c r="R602" s="154"/>
      <c r="S602" s="151"/>
      <c r="T602" s="436"/>
      <c r="U602" s="413"/>
      <c r="V602" s="150"/>
    </row>
    <row r="603" spans="1:22" ht="12.75" customHeight="1" x14ac:dyDescent="0.2">
      <c r="A603" s="151"/>
      <c r="B603" s="152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49"/>
      <c r="R603" s="154"/>
      <c r="S603" s="151"/>
      <c r="T603" s="436"/>
      <c r="U603" s="413"/>
      <c r="V603" s="150"/>
    </row>
    <row r="604" spans="1:22" ht="12.75" customHeight="1" x14ac:dyDescent="0.2">
      <c r="A604" s="151"/>
      <c r="B604" s="152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49"/>
      <c r="R604" s="154"/>
      <c r="S604" s="151"/>
      <c r="T604" s="436"/>
      <c r="U604" s="413"/>
      <c r="V604" s="150"/>
    </row>
    <row r="605" spans="1:22" ht="12.75" customHeight="1" x14ac:dyDescent="0.2">
      <c r="A605" s="151"/>
      <c r="B605" s="152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49"/>
      <c r="R605" s="154"/>
      <c r="S605" s="151"/>
      <c r="T605" s="436"/>
      <c r="U605" s="413"/>
      <c r="V605" s="150"/>
    </row>
    <row r="606" spans="1:22" ht="12.75" customHeight="1" x14ac:dyDescent="0.2">
      <c r="A606" s="151"/>
      <c r="B606" s="152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49"/>
      <c r="R606" s="154"/>
      <c r="S606" s="151"/>
      <c r="T606" s="436"/>
      <c r="U606" s="413"/>
      <c r="V606" s="150"/>
    </row>
    <row r="607" spans="1:22" ht="12.75" customHeight="1" x14ac:dyDescent="0.2">
      <c r="A607" s="151"/>
      <c r="B607" s="152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49"/>
      <c r="R607" s="154"/>
      <c r="S607" s="151"/>
      <c r="T607" s="436"/>
      <c r="U607" s="413"/>
      <c r="V607" s="150"/>
    </row>
    <row r="608" spans="1:22" ht="12.75" customHeight="1" x14ac:dyDescent="0.2">
      <c r="A608" s="151"/>
      <c r="B608" s="152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49"/>
      <c r="R608" s="154"/>
      <c r="S608" s="151"/>
      <c r="T608" s="436"/>
      <c r="U608" s="413"/>
      <c r="V608" s="150"/>
    </row>
    <row r="609" spans="1:22" ht="12.75" customHeight="1" x14ac:dyDescent="0.2">
      <c r="A609" s="151"/>
      <c r="B609" s="152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49"/>
      <c r="R609" s="154"/>
      <c r="S609" s="151"/>
      <c r="T609" s="436"/>
      <c r="U609" s="413"/>
      <c r="V609" s="150"/>
    </row>
    <row r="610" spans="1:22" ht="12.75" customHeight="1" x14ac:dyDescent="0.2">
      <c r="A610" s="151"/>
      <c r="B610" s="152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49"/>
      <c r="R610" s="154"/>
      <c r="S610" s="151"/>
      <c r="T610" s="436"/>
      <c r="U610" s="413"/>
      <c r="V610" s="150"/>
    </row>
    <row r="611" spans="1:22" ht="12.75" customHeight="1" x14ac:dyDescent="0.2">
      <c r="A611" s="151"/>
      <c r="B611" s="152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49"/>
      <c r="R611" s="154"/>
      <c r="S611" s="151"/>
      <c r="T611" s="436"/>
      <c r="U611" s="413"/>
      <c r="V611" s="150"/>
    </row>
    <row r="612" spans="1:22" ht="12.75" customHeight="1" x14ac:dyDescent="0.2">
      <c r="A612" s="151"/>
      <c r="B612" s="152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49"/>
      <c r="R612" s="154"/>
      <c r="S612" s="151"/>
      <c r="T612" s="436"/>
      <c r="U612" s="413"/>
      <c r="V612" s="150"/>
    </row>
    <row r="613" spans="1:22" ht="12.75" customHeight="1" x14ac:dyDescent="0.2">
      <c r="A613" s="151"/>
      <c r="B613" s="152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49"/>
      <c r="R613" s="154"/>
      <c r="S613" s="151"/>
      <c r="T613" s="436"/>
      <c r="U613" s="413"/>
      <c r="V613" s="150"/>
    </row>
    <row r="614" spans="1:22" ht="12.75" customHeight="1" x14ac:dyDescent="0.2">
      <c r="A614" s="151"/>
      <c r="B614" s="152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49"/>
      <c r="R614" s="154"/>
      <c r="S614" s="151"/>
      <c r="T614" s="436"/>
      <c r="U614" s="413"/>
      <c r="V614" s="150"/>
    </row>
    <row r="615" spans="1:22" ht="12.75" customHeight="1" x14ac:dyDescent="0.2">
      <c r="A615" s="151"/>
      <c r="B615" s="152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49"/>
      <c r="R615" s="154"/>
      <c r="S615" s="151"/>
      <c r="T615" s="436"/>
      <c r="U615" s="413"/>
      <c r="V615" s="150"/>
    </row>
    <row r="616" spans="1:22" ht="12.75" customHeight="1" x14ac:dyDescent="0.2">
      <c r="A616" s="151"/>
      <c r="B616" s="152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49"/>
      <c r="R616" s="154"/>
      <c r="S616" s="151"/>
      <c r="T616" s="436"/>
      <c r="U616" s="413"/>
      <c r="V616" s="150"/>
    </row>
    <row r="617" spans="1:22" ht="12.75" customHeight="1" x14ac:dyDescent="0.2">
      <c r="A617" s="151"/>
      <c r="B617" s="152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49"/>
      <c r="R617" s="154"/>
      <c r="S617" s="151"/>
      <c r="T617" s="436"/>
      <c r="U617" s="413"/>
      <c r="V617" s="150"/>
    </row>
    <row r="618" spans="1:22" ht="12.75" customHeight="1" x14ac:dyDescent="0.2">
      <c r="A618" s="151"/>
      <c r="B618" s="152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49"/>
      <c r="R618" s="154"/>
      <c r="S618" s="151"/>
      <c r="T618" s="436"/>
      <c r="U618" s="413"/>
      <c r="V618" s="150"/>
    </row>
    <row r="619" spans="1:22" ht="12.75" customHeight="1" x14ac:dyDescent="0.2">
      <c r="A619" s="151"/>
      <c r="B619" s="152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49"/>
      <c r="R619" s="154"/>
      <c r="S619" s="151"/>
      <c r="T619" s="436"/>
      <c r="U619" s="413"/>
      <c r="V619" s="150"/>
    </row>
    <row r="620" spans="1:22" ht="12.75" customHeight="1" x14ac:dyDescent="0.2">
      <c r="A620" s="151"/>
      <c r="B620" s="152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49"/>
      <c r="R620" s="154"/>
      <c r="S620" s="151"/>
      <c r="T620" s="436"/>
      <c r="U620" s="413"/>
      <c r="V620" s="150"/>
    </row>
    <row r="621" spans="1:22" ht="12.75" customHeight="1" x14ac:dyDescent="0.2">
      <c r="A621" s="151"/>
      <c r="B621" s="152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49"/>
      <c r="R621" s="154"/>
      <c r="S621" s="151"/>
      <c r="T621" s="436"/>
      <c r="U621" s="413"/>
      <c r="V621" s="150"/>
    </row>
    <row r="622" spans="1:22" ht="12.75" customHeight="1" x14ac:dyDescent="0.2">
      <c r="A622" s="151"/>
      <c r="B622" s="152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49"/>
      <c r="R622" s="154"/>
      <c r="S622" s="151"/>
      <c r="T622" s="436"/>
      <c r="U622" s="413"/>
      <c r="V622" s="150"/>
    </row>
    <row r="623" spans="1:22" ht="12.75" customHeight="1" x14ac:dyDescent="0.2">
      <c r="A623" s="151"/>
      <c r="B623" s="152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49"/>
      <c r="R623" s="154"/>
      <c r="S623" s="151"/>
      <c r="T623" s="436"/>
      <c r="U623" s="413"/>
      <c r="V623" s="150"/>
    </row>
    <row r="624" spans="1:22" ht="12.75" customHeight="1" x14ac:dyDescent="0.2">
      <c r="A624" s="151"/>
      <c r="B624" s="152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49"/>
      <c r="R624" s="154"/>
      <c r="S624" s="151"/>
      <c r="T624" s="436"/>
      <c r="U624" s="413"/>
      <c r="V624" s="150"/>
    </row>
    <row r="625" spans="1:22" ht="12.75" customHeight="1" x14ac:dyDescent="0.2">
      <c r="A625" s="151"/>
      <c r="B625" s="152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49"/>
      <c r="R625" s="154"/>
      <c r="S625" s="151"/>
      <c r="T625" s="436"/>
      <c r="U625" s="413"/>
      <c r="V625" s="150"/>
    </row>
    <row r="626" spans="1:22" ht="12.75" customHeight="1" x14ac:dyDescent="0.2">
      <c r="A626" s="151"/>
      <c r="B626" s="152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49"/>
      <c r="R626" s="154"/>
      <c r="S626" s="151"/>
      <c r="T626" s="436"/>
      <c r="U626" s="413"/>
      <c r="V626" s="150"/>
    </row>
    <row r="627" spans="1:22" ht="12.75" customHeight="1" x14ac:dyDescent="0.2">
      <c r="A627" s="151"/>
      <c r="B627" s="152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49"/>
      <c r="R627" s="154"/>
      <c r="S627" s="151"/>
      <c r="T627" s="436"/>
      <c r="U627" s="413"/>
      <c r="V627" s="150"/>
    </row>
    <row r="628" spans="1:22" ht="12.75" customHeight="1" x14ac:dyDescent="0.2">
      <c r="A628" s="151"/>
      <c r="B628" s="152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49"/>
      <c r="R628" s="154"/>
      <c r="S628" s="151"/>
      <c r="T628" s="436"/>
      <c r="U628" s="413"/>
      <c r="V628" s="150"/>
    </row>
    <row r="629" spans="1:22" ht="12.75" customHeight="1" x14ac:dyDescent="0.2">
      <c r="A629" s="151"/>
      <c r="B629" s="152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49"/>
      <c r="R629" s="154"/>
      <c r="S629" s="151"/>
      <c r="T629" s="436"/>
      <c r="U629" s="413"/>
      <c r="V629" s="150"/>
    </row>
    <row r="630" spans="1:22" ht="12.75" customHeight="1" x14ac:dyDescent="0.2">
      <c r="A630" s="151"/>
      <c r="B630" s="152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49"/>
      <c r="R630" s="154"/>
      <c r="S630" s="151"/>
      <c r="T630" s="436"/>
      <c r="U630" s="413"/>
      <c r="V630" s="150"/>
    </row>
    <row r="631" spans="1:22" ht="12.75" customHeight="1" x14ac:dyDescent="0.2">
      <c r="A631" s="151"/>
      <c r="B631" s="152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49"/>
      <c r="R631" s="154"/>
      <c r="S631" s="151"/>
      <c r="T631" s="436"/>
      <c r="U631" s="413"/>
      <c r="V631" s="150"/>
    </row>
    <row r="632" spans="1:22" ht="12.75" customHeight="1" x14ac:dyDescent="0.2">
      <c r="A632" s="151"/>
      <c r="B632" s="152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49"/>
      <c r="R632" s="154"/>
      <c r="S632" s="151"/>
      <c r="T632" s="436"/>
      <c r="U632" s="413"/>
      <c r="V632" s="150"/>
    </row>
    <row r="633" spans="1:22" ht="12.75" customHeight="1" x14ac:dyDescent="0.2">
      <c r="A633" s="151"/>
      <c r="B633" s="152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49"/>
      <c r="R633" s="154"/>
      <c r="S633" s="151"/>
      <c r="T633" s="436"/>
      <c r="U633" s="413"/>
      <c r="V633" s="150"/>
    </row>
    <row r="634" spans="1:22" ht="12.75" customHeight="1" x14ac:dyDescent="0.2">
      <c r="A634" s="151"/>
      <c r="B634" s="152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49"/>
      <c r="R634" s="154"/>
      <c r="S634" s="151"/>
      <c r="T634" s="436"/>
      <c r="U634" s="413"/>
      <c r="V634" s="150"/>
    </row>
    <row r="635" spans="1:22" ht="12.75" customHeight="1" x14ac:dyDescent="0.2">
      <c r="A635" s="151"/>
      <c r="B635" s="152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49"/>
      <c r="R635" s="154"/>
      <c r="S635" s="151"/>
      <c r="T635" s="436"/>
      <c r="U635" s="413"/>
      <c r="V635" s="150"/>
    </row>
    <row r="636" spans="1:22" ht="12.75" customHeight="1" x14ac:dyDescent="0.2">
      <c r="A636" s="151"/>
      <c r="B636" s="152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49"/>
      <c r="R636" s="154"/>
      <c r="S636" s="151"/>
      <c r="T636" s="436"/>
      <c r="U636" s="413"/>
      <c r="V636" s="150"/>
    </row>
    <row r="637" spans="1:22" ht="12.75" customHeight="1" x14ac:dyDescent="0.2">
      <c r="A637" s="151"/>
      <c r="B637" s="152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49"/>
      <c r="R637" s="154"/>
      <c r="S637" s="151"/>
      <c r="T637" s="436"/>
      <c r="U637" s="413"/>
      <c r="V637" s="150"/>
    </row>
    <row r="638" spans="1:22" ht="12.75" customHeight="1" x14ac:dyDescent="0.2">
      <c r="A638" s="151"/>
      <c r="B638" s="152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49"/>
      <c r="R638" s="154"/>
      <c r="S638" s="151"/>
      <c r="T638" s="436"/>
      <c r="U638" s="413"/>
      <c r="V638" s="150"/>
    </row>
    <row r="639" spans="1:22" ht="12.75" customHeight="1" x14ac:dyDescent="0.2">
      <c r="A639" s="151"/>
      <c r="B639" s="152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49"/>
      <c r="R639" s="154"/>
      <c r="S639" s="151"/>
      <c r="T639" s="436"/>
      <c r="U639" s="413"/>
      <c r="V639" s="150"/>
    </row>
    <row r="640" spans="1:22" ht="12.75" customHeight="1" x14ac:dyDescent="0.2">
      <c r="A640" s="151"/>
      <c r="B640" s="152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49"/>
      <c r="R640" s="154"/>
      <c r="S640" s="151"/>
      <c r="T640" s="436"/>
      <c r="U640" s="413"/>
      <c r="V640" s="150"/>
    </row>
    <row r="641" spans="1:22" ht="12.75" customHeight="1" x14ac:dyDescent="0.2">
      <c r="A641" s="151"/>
      <c r="B641" s="152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49"/>
      <c r="R641" s="154"/>
      <c r="S641" s="151"/>
      <c r="T641" s="436"/>
      <c r="U641" s="413"/>
      <c r="V641" s="150"/>
    </row>
    <row r="642" spans="1:22" ht="12.75" customHeight="1" x14ac:dyDescent="0.2">
      <c r="A642" s="151"/>
      <c r="B642" s="152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49"/>
      <c r="R642" s="154"/>
      <c r="S642" s="151"/>
      <c r="T642" s="436"/>
      <c r="U642" s="413"/>
      <c r="V642" s="150"/>
    </row>
    <row r="643" spans="1:22" ht="12.75" customHeight="1" x14ac:dyDescent="0.2">
      <c r="A643" s="151"/>
      <c r="B643" s="152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49"/>
      <c r="R643" s="154"/>
      <c r="S643" s="151"/>
      <c r="T643" s="436"/>
      <c r="U643" s="413"/>
      <c r="V643" s="150"/>
    </row>
    <row r="644" spans="1:22" ht="12.75" customHeight="1" x14ac:dyDescent="0.2">
      <c r="A644" s="151"/>
      <c r="B644" s="152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49"/>
      <c r="R644" s="154"/>
      <c r="S644" s="151"/>
      <c r="T644" s="436"/>
      <c r="U644" s="413"/>
      <c r="V644" s="150"/>
    </row>
    <row r="645" spans="1:22" ht="12.75" customHeight="1" x14ac:dyDescent="0.2">
      <c r="A645" s="151"/>
      <c r="B645" s="152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49"/>
      <c r="R645" s="154"/>
      <c r="S645" s="151"/>
      <c r="T645" s="436"/>
      <c r="U645" s="413"/>
      <c r="V645" s="150"/>
    </row>
    <row r="646" spans="1:22" ht="12.75" customHeight="1" x14ac:dyDescent="0.2">
      <c r="A646" s="151"/>
      <c r="B646" s="152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49"/>
      <c r="R646" s="154"/>
      <c r="S646" s="151"/>
      <c r="T646" s="436"/>
      <c r="U646" s="413"/>
      <c r="V646" s="150"/>
    </row>
    <row r="647" spans="1:22" ht="12.75" customHeight="1" x14ac:dyDescent="0.2">
      <c r="A647" s="151"/>
      <c r="B647" s="152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49"/>
      <c r="R647" s="154"/>
      <c r="S647" s="151"/>
      <c r="T647" s="436"/>
      <c r="U647" s="413"/>
      <c r="V647" s="150"/>
    </row>
    <row r="648" spans="1:22" ht="12.75" customHeight="1" x14ac:dyDescent="0.2">
      <c r="A648" s="151"/>
      <c r="B648" s="152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49"/>
      <c r="R648" s="154"/>
      <c r="S648" s="151"/>
      <c r="T648" s="436"/>
      <c r="U648" s="413"/>
      <c r="V648" s="150"/>
    </row>
    <row r="649" spans="1:22" ht="12.75" customHeight="1" x14ac:dyDescent="0.2">
      <c r="A649" s="151"/>
      <c r="B649" s="152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49"/>
      <c r="R649" s="154"/>
      <c r="S649" s="151"/>
      <c r="T649" s="436"/>
      <c r="U649" s="413"/>
      <c r="V649" s="150"/>
    </row>
    <row r="650" spans="1:22" ht="12.75" customHeight="1" x14ac:dyDescent="0.2">
      <c r="A650" s="151"/>
      <c r="B650" s="152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49"/>
      <c r="R650" s="154"/>
      <c r="S650" s="151"/>
      <c r="T650" s="436"/>
      <c r="U650" s="413"/>
      <c r="V650" s="150"/>
    </row>
    <row r="651" spans="1:22" ht="12.75" customHeight="1" x14ac:dyDescent="0.2">
      <c r="A651" s="151"/>
      <c r="B651" s="152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49"/>
      <c r="R651" s="154"/>
      <c r="S651" s="151"/>
      <c r="T651" s="436"/>
      <c r="U651" s="413"/>
      <c r="V651" s="150"/>
    </row>
    <row r="652" spans="1:22" ht="12.75" customHeight="1" x14ac:dyDescent="0.2">
      <c r="A652" s="151"/>
      <c r="B652" s="152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49"/>
      <c r="R652" s="154"/>
      <c r="S652" s="151"/>
      <c r="T652" s="436"/>
      <c r="U652" s="413"/>
      <c r="V652" s="150"/>
    </row>
    <row r="653" spans="1:22" ht="12.75" customHeight="1" x14ac:dyDescent="0.2">
      <c r="A653" s="151"/>
      <c r="B653" s="152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49"/>
      <c r="R653" s="154"/>
      <c r="S653" s="151"/>
      <c r="T653" s="436"/>
      <c r="U653" s="413"/>
      <c r="V653" s="150"/>
    </row>
    <row r="654" spans="1:22" ht="12.75" customHeight="1" x14ac:dyDescent="0.2">
      <c r="A654" s="151"/>
      <c r="B654" s="152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49"/>
      <c r="R654" s="154"/>
      <c r="S654" s="151"/>
      <c r="T654" s="436"/>
      <c r="U654" s="413"/>
      <c r="V654" s="150"/>
    </row>
    <row r="655" spans="1:22" ht="12.75" customHeight="1" x14ac:dyDescent="0.2">
      <c r="A655" s="151"/>
      <c r="B655" s="152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49"/>
      <c r="R655" s="154"/>
      <c r="S655" s="151"/>
      <c r="T655" s="436"/>
      <c r="U655" s="413"/>
      <c r="V655" s="150"/>
    </row>
    <row r="656" spans="1:22" ht="12.75" customHeight="1" x14ac:dyDescent="0.2">
      <c r="A656" s="151"/>
      <c r="B656" s="152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49"/>
      <c r="R656" s="154"/>
      <c r="S656" s="151"/>
      <c r="T656" s="436"/>
      <c r="U656" s="413"/>
      <c r="V656" s="150"/>
    </row>
    <row r="657" spans="1:22" ht="12.75" customHeight="1" x14ac:dyDescent="0.2">
      <c r="A657" s="151"/>
      <c r="B657" s="152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49"/>
      <c r="R657" s="154"/>
      <c r="S657" s="151"/>
      <c r="T657" s="436"/>
      <c r="U657" s="413"/>
      <c r="V657" s="150"/>
    </row>
    <row r="658" spans="1:22" ht="12.75" customHeight="1" x14ac:dyDescent="0.2">
      <c r="A658" s="151"/>
      <c r="B658" s="152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49"/>
      <c r="R658" s="154"/>
      <c r="S658" s="151"/>
      <c r="T658" s="436"/>
      <c r="U658" s="413"/>
      <c r="V658" s="150"/>
    </row>
    <row r="659" spans="1:22" ht="12.75" customHeight="1" x14ac:dyDescent="0.2">
      <c r="A659" s="151"/>
      <c r="B659" s="152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49"/>
      <c r="R659" s="154"/>
      <c r="S659" s="151"/>
      <c r="T659" s="436"/>
      <c r="U659" s="413"/>
      <c r="V659" s="150"/>
    </row>
    <row r="660" spans="1:22" ht="12.75" customHeight="1" x14ac:dyDescent="0.2">
      <c r="A660" s="151"/>
      <c r="B660" s="152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49"/>
      <c r="R660" s="154"/>
      <c r="S660" s="151"/>
      <c r="T660" s="436"/>
      <c r="U660" s="413"/>
      <c r="V660" s="150"/>
    </row>
    <row r="661" spans="1:22" ht="12.75" customHeight="1" x14ac:dyDescent="0.2">
      <c r="A661" s="151"/>
      <c r="B661" s="152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49"/>
      <c r="R661" s="154"/>
      <c r="S661" s="151"/>
      <c r="T661" s="436"/>
      <c r="U661" s="413"/>
      <c r="V661" s="150"/>
    </row>
    <row r="662" spans="1:22" ht="12.75" customHeight="1" x14ac:dyDescent="0.2">
      <c r="A662" s="151"/>
      <c r="B662" s="152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49"/>
      <c r="R662" s="154"/>
      <c r="S662" s="151"/>
      <c r="T662" s="436"/>
      <c r="U662" s="413"/>
      <c r="V662" s="150"/>
    </row>
    <row r="663" spans="1:22" ht="12.75" customHeight="1" x14ac:dyDescent="0.2">
      <c r="A663" s="151"/>
      <c r="B663" s="152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49"/>
      <c r="R663" s="154"/>
      <c r="S663" s="151"/>
      <c r="T663" s="436"/>
      <c r="U663" s="413"/>
      <c r="V663" s="150"/>
    </row>
    <row r="664" spans="1:22" ht="12.75" customHeight="1" x14ac:dyDescent="0.2">
      <c r="A664" s="151"/>
      <c r="B664" s="152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49"/>
      <c r="R664" s="154"/>
      <c r="S664" s="151"/>
      <c r="T664" s="436"/>
      <c r="U664" s="413"/>
      <c r="V664" s="150"/>
    </row>
    <row r="665" spans="1:22" ht="12.75" customHeight="1" x14ac:dyDescent="0.2">
      <c r="A665" s="151"/>
      <c r="B665" s="152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49"/>
      <c r="R665" s="154"/>
      <c r="S665" s="151"/>
      <c r="T665" s="436"/>
      <c r="U665" s="413"/>
      <c r="V665" s="150"/>
    </row>
    <row r="666" spans="1:22" ht="12.75" customHeight="1" x14ac:dyDescent="0.2">
      <c r="A666" s="151"/>
      <c r="B666" s="152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49"/>
      <c r="R666" s="154"/>
      <c r="S666" s="151"/>
      <c r="T666" s="436"/>
      <c r="U666" s="413"/>
      <c r="V666" s="150"/>
    </row>
    <row r="667" spans="1:22" ht="12.75" customHeight="1" x14ac:dyDescent="0.2">
      <c r="A667" s="151"/>
      <c r="B667" s="152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49"/>
      <c r="R667" s="154"/>
      <c r="S667" s="151"/>
      <c r="T667" s="436"/>
      <c r="U667" s="413"/>
      <c r="V667" s="150"/>
    </row>
    <row r="668" spans="1:22" ht="12.75" customHeight="1" x14ac:dyDescent="0.2">
      <c r="A668" s="151"/>
      <c r="B668" s="152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49"/>
      <c r="R668" s="154"/>
      <c r="S668" s="151"/>
      <c r="T668" s="436"/>
      <c r="U668" s="413"/>
      <c r="V668" s="150"/>
    </row>
    <row r="669" spans="1:22" ht="12.75" customHeight="1" x14ac:dyDescent="0.2">
      <c r="A669" s="151"/>
      <c r="B669" s="152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49"/>
      <c r="R669" s="154"/>
      <c r="S669" s="151"/>
      <c r="T669" s="436"/>
      <c r="U669" s="413"/>
      <c r="V669" s="150"/>
    </row>
    <row r="670" spans="1:22" ht="12.75" customHeight="1" x14ac:dyDescent="0.2">
      <c r="A670" s="151"/>
      <c r="B670" s="152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49"/>
      <c r="R670" s="154"/>
      <c r="S670" s="151"/>
      <c r="T670" s="436"/>
      <c r="U670" s="413"/>
      <c r="V670" s="150"/>
    </row>
    <row r="671" spans="1:22" ht="12.75" customHeight="1" x14ac:dyDescent="0.2">
      <c r="A671" s="151"/>
      <c r="B671" s="152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49"/>
      <c r="R671" s="154"/>
      <c r="S671" s="151"/>
      <c r="T671" s="436"/>
      <c r="U671" s="413"/>
      <c r="V671" s="150"/>
    </row>
    <row r="672" spans="1:22" ht="12.75" customHeight="1" x14ac:dyDescent="0.2">
      <c r="A672" s="151"/>
      <c r="B672" s="152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49"/>
      <c r="R672" s="154"/>
      <c r="S672" s="151"/>
      <c r="T672" s="436"/>
      <c r="U672" s="413"/>
      <c r="V672" s="150"/>
    </row>
    <row r="673" spans="1:22" ht="12.75" customHeight="1" x14ac:dyDescent="0.2">
      <c r="A673" s="151"/>
      <c r="B673" s="152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49"/>
      <c r="R673" s="154"/>
      <c r="S673" s="151"/>
      <c r="T673" s="436"/>
      <c r="U673" s="413"/>
      <c r="V673" s="150"/>
    </row>
    <row r="674" spans="1:22" ht="12.75" customHeight="1" x14ac:dyDescent="0.2">
      <c r="A674" s="151"/>
      <c r="B674" s="152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49"/>
      <c r="R674" s="154"/>
      <c r="S674" s="151"/>
      <c r="T674" s="436"/>
      <c r="U674" s="413"/>
      <c r="V674" s="150"/>
    </row>
    <row r="675" spans="1:22" ht="12.75" customHeight="1" x14ac:dyDescent="0.2">
      <c r="A675" s="151"/>
      <c r="B675" s="152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49"/>
      <c r="R675" s="154"/>
      <c r="S675" s="151"/>
      <c r="T675" s="436"/>
      <c r="U675" s="413"/>
      <c r="V675" s="150"/>
    </row>
    <row r="676" spans="1:22" ht="12.75" customHeight="1" x14ac:dyDescent="0.2">
      <c r="A676" s="151"/>
      <c r="B676" s="152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49"/>
      <c r="R676" s="154"/>
      <c r="S676" s="151"/>
      <c r="T676" s="436"/>
      <c r="U676" s="413"/>
      <c r="V676" s="150"/>
    </row>
    <row r="677" spans="1:22" ht="12.75" customHeight="1" x14ac:dyDescent="0.2">
      <c r="A677" s="151"/>
      <c r="B677" s="152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49"/>
      <c r="R677" s="154"/>
      <c r="S677" s="151"/>
      <c r="T677" s="436"/>
      <c r="U677" s="413"/>
      <c r="V677" s="150"/>
    </row>
    <row r="678" spans="1:22" ht="12.75" customHeight="1" x14ac:dyDescent="0.2">
      <c r="A678" s="151"/>
      <c r="B678" s="152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49"/>
      <c r="R678" s="154"/>
      <c r="S678" s="151"/>
      <c r="T678" s="436"/>
      <c r="U678" s="413"/>
      <c r="V678" s="150"/>
    </row>
    <row r="679" spans="1:22" ht="12.75" customHeight="1" x14ac:dyDescent="0.2">
      <c r="A679" s="151"/>
      <c r="B679" s="152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49"/>
      <c r="R679" s="154"/>
      <c r="S679" s="151"/>
      <c r="T679" s="436"/>
      <c r="U679" s="413"/>
      <c r="V679" s="150"/>
    </row>
    <row r="680" spans="1:22" ht="12.75" customHeight="1" x14ac:dyDescent="0.2">
      <c r="A680" s="151"/>
      <c r="B680" s="152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49"/>
      <c r="R680" s="154"/>
      <c r="S680" s="151"/>
      <c r="T680" s="436"/>
      <c r="U680" s="413"/>
      <c r="V680" s="150"/>
    </row>
    <row r="681" spans="1:22" ht="12.75" customHeight="1" x14ac:dyDescent="0.2">
      <c r="A681" s="151"/>
      <c r="B681" s="152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49"/>
      <c r="R681" s="154"/>
      <c r="S681" s="151"/>
      <c r="T681" s="436"/>
      <c r="U681" s="413"/>
      <c r="V681" s="150"/>
    </row>
    <row r="682" spans="1:22" ht="12.75" customHeight="1" x14ac:dyDescent="0.2">
      <c r="A682" s="151"/>
      <c r="B682" s="152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49"/>
      <c r="R682" s="154"/>
      <c r="S682" s="151"/>
      <c r="T682" s="436"/>
      <c r="U682" s="413"/>
      <c r="V682" s="150"/>
    </row>
    <row r="683" spans="1:22" ht="12.75" customHeight="1" x14ac:dyDescent="0.2">
      <c r="A683" s="151"/>
      <c r="B683" s="152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49"/>
      <c r="R683" s="154"/>
      <c r="S683" s="151"/>
      <c r="T683" s="436"/>
      <c r="U683" s="413"/>
      <c r="V683" s="150"/>
    </row>
    <row r="684" spans="1:22" ht="12.75" customHeight="1" x14ac:dyDescent="0.2">
      <c r="A684" s="151"/>
      <c r="B684" s="152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49"/>
      <c r="R684" s="154"/>
      <c r="S684" s="151"/>
      <c r="T684" s="436"/>
      <c r="U684" s="413"/>
      <c r="V684" s="150"/>
    </row>
    <row r="685" spans="1:22" ht="12.75" customHeight="1" x14ac:dyDescent="0.2">
      <c r="A685" s="151"/>
      <c r="B685" s="152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49"/>
      <c r="R685" s="154"/>
      <c r="S685" s="151"/>
      <c r="T685" s="436"/>
      <c r="U685" s="413"/>
      <c r="V685" s="150"/>
    </row>
    <row r="686" spans="1:22" ht="12.75" customHeight="1" x14ac:dyDescent="0.2">
      <c r="A686" s="151"/>
      <c r="B686" s="152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49"/>
      <c r="R686" s="154"/>
      <c r="S686" s="151"/>
      <c r="T686" s="436"/>
      <c r="U686" s="413"/>
      <c r="V686" s="150"/>
    </row>
    <row r="687" spans="1:22" ht="12.75" customHeight="1" x14ac:dyDescent="0.2">
      <c r="A687" s="151"/>
      <c r="B687" s="152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49"/>
      <c r="R687" s="154"/>
      <c r="S687" s="151"/>
      <c r="T687" s="436"/>
      <c r="U687" s="413"/>
      <c r="V687" s="150"/>
    </row>
    <row r="688" spans="1:22" ht="12.75" customHeight="1" x14ac:dyDescent="0.2">
      <c r="A688" s="151"/>
      <c r="B688" s="152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49"/>
      <c r="R688" s="154"/>
      <c r="S688" s="151"/>
      <c r="T688" s="436"/>
      <c r="U688" s="413"/>
      <c r="V688" s="150"/>
    </row>
    <row r="689" spans="1:22" ht="12.75" customHeight="1" x14ac:dyDescent="0.2">
      <c r="A689" s="151"/>
      <c r="B689" s="152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49"/>
      <c r="R689" s="154"/>
      <c r="S689" s="151"/>
      <c r="T689" s="436"/>
      <c r="U689" s="413"/>
      <c r="V689" s="150"/>
    </row>
    <row r="690" spans="1:22" ht="12.75" customHeight="1" x14ac:dyDescent="0.2">
      <c r="A690" s="151"/>
      <c r="B690" s="152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49"/>
      <c r="R690" s="154"/>
      <c r="S690" s="151"/>
      <c r="T690" s="436"/>
      <c r="U690" s="413"/>
      <c r="V690" s="150"/>
    </row>
    <row r="691" spans="1:22" ht="12.75" customHeight="1" x14ac:dyDescent="0.2">
      <c r="A691" s="151"/>
      <c r="B691" s="152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49"/>
      <c r="R691" s="154"/>
      <c r="S691" s="151"/>
      <c r="T691" s="436"/>
      <c r="U691" s="413"/>
      <c r="V691" s="150"/>
    </row>
    <row r="692" spans="1:22" ht="12.75" customHeight="1" x14ac:dyDescent="0.2">
      <c r="A692" s="151"/>
      <c r="B692" s="152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49"/>
      <c r="R692" s="154"/>
      <c r="S692" s="151"/>
      <c r="T692" s="436"/>
      <c r="U692" s="413"/>
      <c r="V692" s="150"/>
    </row>
    <row r="693" spans="1:22" ht="12.75" customHeight="1" x14ac:dyDescent="0.2">
      <c r="A693" s="151"/>
      <c r="B693" s="152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49"/>
      <c r="R693" s="154"/>
      <c r="S693" s="151"/>
      <c r="T693" s="436"/>
      <c r="U693" s="413"/>
      <c r="V693" s="150"/>
    </row>
    <row r="694" spans="1:22" ht="12.75" customHeight="1" x14ac:dyDescent="0.2">
      <c r="A694" s="151"/>
      <c r="B694" s="152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49"/>
      <c r="R694" s="154"/>
      <c r="S694" s="151"/>
      <c r="T694" s="436"/>
      <c r="U694" s="413"/>
      <c r="V694" s="150"/>
    </row>
    <row r="695" spans="1:22" ht="12.75" customHeight="1" x14ac:dyDescent="0.2">
      <c r="A695" s="151"/>
      <c r="B695" s="152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49"/>
      <c r="R695" s="154"/>
      <c r="S695" s="151"/>
      <c r="T695" s="436"/>
      <c r="U695" s="413"/>
      <c r="V695" s="150"/>
    </row>
    <row r="696" spans="1:22" ht="12.75" customHeight="1" x14ac:dyDescent="0.2">
      <c r="A696" s="151"/>
      <c r="B696" s="152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49"/>
      <c r="R696" s="154"/>
      <c r="S696" s="151"/>
      <c r="T696" s="436"/>
      <c r="U696" s="413"/>
      <c r="V696" s="150"/>
    </row>
    <row r="697" spans="1:22" ht="12.75" customHeight="1" x14ac:dyDescent="0.2">
      <c r="A697" s="151"/>
      <c r="B697" s="152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49"/>
      <c r="R697" s="154"/>
      <c r="S697" s="151"/>
      <c r="T697" s="436"/>
      <c r="U697" s="413"/>
      <c r="V697" s="150"/>
    </row>
    <row r="698" spans="1:22" ht="12.75" customHeight="1" x14ac:dyDescent="0.2">
      <c r="A698" s="151"/>
      <c r="B698" s="152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49"/>
      <c r="R698" s="154"/>
      <c r="S698" s="151"/>
      <c r="T698" s="436"/>
      <c r="U698" s="413"/>
      <c r="V698" s="150"/>
    </row>
    <row r="699" spans="1:22" ht="12.75" customHeight="1" x14ac:dyDescent="0.2">
      <c r="A699" s="151"/>
      <c r="B699" s="152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49"/>
      <c r="R699" s="154"/>
      <c r="S699" s="151"/>
      <c r="T699" s="436"/>
      <c r="U699" s="413"/>
      <c r="V699" s="150"/>
    </row>
    <row r="700" spans="1:22" ht="12.75" customHeight="1" x14ac:dyDescent="0.2">
      <c r="A700" s="151"/>
      <c r="B700" s="152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49"/>
      <c r="R700" s="154"/>
      <c r="S700" s="151"/>
      <c r="T700" s="436"/>
      <c r="U700" s="413"/>
      <c r="V700" s="150"/>
    </row>
    <row r="701" spans="1:22" ht="12.75" customHeight="1" x14ac:dyDescent="0.2">
      <c r="A701" s="151"/>
      <c r="B701" s="152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49"/>
      <c r="R701" s="154"/>
      <c r="S701" s="151"/>
      <c r="T701" s="436"/>
      <c r="U701" s="413"/>
      <c r="V701" s="150"/>
    </row>
    <row r="702" spans="1:22" ht="12.75" customHeight="1" x14ac:dyDescent="0.2">
      <c r="A702" s="151"/>
      <c r="B702" s="152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49"/>
      <c r="R702" s="154"/>
      <c r="S702" s="151"/>
      <c r="T702" s="436"/>
      <c r="U702" s="413"/>
      <c r="V702" s="150"/>
    </row>
    <row r="703" spans="1:22" ht="12.75" customHeight="1" x14ac:dyDescent="0.2">
      <c r="A703" s="151"/>
      <c r="B703" s="152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49"/>
      <c r="R703" s="154"/>
      <c r="S703" s="151"/>
      <c r="T703" s="436"/>
      <c r="U703" s="413"/>
      <c r="V703" s="150"/>
    </row>
    <row r="704" spans="1:22" ht="12.75" customHeight="1" x14ac:dyDescent="0.2">
      <c r="A704" s="151"/>
      <c r="B704" s="152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49"/>
      <c r="R704" s="154"/>
      <c r="S704" s="151"/>
      <c r="T704" s="436"/>
      <c r="U704" s="413"/>
      <c r="V704" s="150"/>
    </row>
    <row r="705" spans="1:22" ht="12.75" customHeight="1" x14ac:dyDescent="0.2">
      <c r="A705" s="151"/>
      <c r="B705" s="152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49"/>
      <c r="R705" s="154"/>
      <c r="S705" s="151"/>
      <c r="T705" s="436"/>
      <c r="U705" s="413"/>
      <c r="V705" s="150"/>
    </row>
    <row r="706" spans="1:22" ht="12.75" customHeight="1" x14ac:dyDescent="0.2">
      <c r="A706" s="151"/>
      <c r="B706" s="152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49"/>
      <c r="R706" s="154"/>
      <c r="S706" s="151"/>
      <c r="T706" s="436"/>
      <c r="U706" s="413"/>
      <c r="V706" s="150"/>
    </row>
    <row r="707" spans="1:22" ht="12.75" customHeight="1" x14ac:dyDescent="0.2">
      <c r="A707" s="151"/>
      <c r="B707" s="152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49"/>
      <c r="R707" s="154"/>
      <c r="S707" s="151"/>
      <c r="T707" s="436"/>
      <c r="U707" s="413"/>
      <c r="V707" s="150"/>
    </row>
    <row r="708" spans="1:22" ht="12.75" customHeight="1" x14ac:dyDescent="0.2">
      <c r="A708" s="151"/>
      <c r="B708" s="152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49"/>
      <c r="R708" s="154"/>
      <c r="S708" s="151"/>
      <c r="T708" s="436"/>
      <c r="U708" s="413"/>
      <c r="V708" s="150"/>
    </row>
    <row r="709" spans="1:22" ht="12.75" customHeight="1" x14ac:dyDescent="0.2">
      <c r="A709" s="151"/>
      <c r="B709" s="152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49"/>
      <c r="R709" s="154"/>
      <c r="S709" s="151"/>
      <c r="T709" s="436"/>
      <c r="U709" s="413"/>
      <c r="V709" s="150"/>
    </row>
    <row r="710" spans="1:22" ht="12.75" customHeight="1" x14ac:dyDescent="0.2">
      <c r="A710" s="151"/>
      <c r="B710" s="152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49"/>
      <c r="R710" s="154"/>
      <c r="S710" s="151"/>
      <c r="T710" s="436"/>
      <c r="U710" s="413"/>
      <c r="V710" s="150"/>
    </row>
    <row r="711" spans="1:22" ht="12.75" customHeight="1" x14ac:dyDescent="0.2">
      <c r="A711" s="151"/>
      <c r="B711" s="152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49"/>
      <c r="R711" s="154"/>
      <c r="S711" s="151"/>
      <c r="T711" s="436"/>
      <c r="U711" s="413"/>
      <c r="V711" s="150"/>
    </row>
    <row r="712" spans="1:22" ht="12.75" customHeight="1" x14ac:dyDescent="0.2">
      <c r="A712" s="151"/>
      <c r="B712" s="152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49"/>
      <c r="R712" s="154"/>
      <c r="S712" s="151"/>
      <c r="T712" s="436"/>
      <c r="U712" s="413"/>
      <c r="V712" s="150"/>
    </row>
    <row r="713" spans="1:22" ht="12.75" customHeight="1" x14ac:dyDescent="0.2">
      <c r="A713" s="151"/>
      <c r="B713" s="152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49"/>
      <c r="R713" s="154"/>
      <c r="S713" s="151"/>
      <c r="T713" s="436"/>
      <c r="U713" s="413"/>
      <c r="V713" s="150"/>
    </row>
    <row r="714" spans="1:22" ht="12.75" customHeight="1" x14ac:dyDescent="0.2">
      <c r="A714" s="151"/>
      <c r="B714" s="152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49"/>
      <c r="R714" s="154"/>
      <c r="S714" s="151"/>
      <c r="T714" s="436"/>
      <c r="U714" s="413"/>
      <c r="V714" s="150"/>
    </row>
    <row r="715" spans="1:22" ht="12.75" customHeight="1" x14ac:dyDescent="0.2">
      <c r="A715" s="151"/>
      <c r="B715" s="152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49"/>
      <c r="R715" s="154"/>
      <c r="S715" s="151"/>
      <c r="T715" s="436"/>
      <c r="U715" s="413"/>
      <c r="V715" s="150"/>
    </row>
    <row r="716" spans="1:22" ht="12.75" customHeight="1" x14ac:dyDescent="0.2">
      <c r="A716" s="151"/>
      <c r="B716" s="152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49"/>
      <c r="R716" s="154"/>
      <c r="S716" s="151"/>
      <c r="T716" s="436"/>
      <c r="U716" s="413"/>
      <c r="V716" s="150"/>
    </row>
    <row r="717" spans="1:22" ht="12.75" customHeight="1" x14ac:dyDescent="0.2">
      <c r="A717" s="151"/>
      <c r="B717" s="152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49"/>
      <c r="R717" s="154"/>
      <c r="S717" s="151"/>
      <c r="T717" s="436"/>
      <c r="U717" s="413"/>
      <c r="V717" s="150"/>
    </row>
    <row r="718" spans="1:22" ht="12.75" customHeight="1" x14ac:dyDescent="0.2">
      <c r="A718" s="151"/>
      <c r="B718" s="152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49"/>
      <c r="R718" s="154"/>
      <c r="S718" s="151"/>
      <c r="T718" s="436"/>
      <c r="U718" s="413"/>
      <c r="V718" s="150"/>
    </row>
    <row r="719" spans="1:22" ht="12.75" customHeight="1" x14ac:dyDescent="0.2">
      <c r="A719" s="151"/>
      <c r="B719" s="152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49"/>
      <c r="R719" s="154"/>
      <c r="S719" s="151"/>
      <c r="T719" s="436"/>
      <c r="U719" s="413"/>
      <c r="V719" s="150"/>
    </row>
    <row r="720" spans="1:22" ht="12.75" customHeight="1" x14ac:dyDescent="0.2">
      <c r="A720" s="151"/>
      <c r="B720" s="152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49"/>
      <c r="R720" s="154"/>
      <c r="S720" s="151"/>
      <c r="T720" s="436"/>
      <c r="U720" s="413"/>
      <c r="V720" s="150"/>
    </row>
    <row r="721" spans="1:22" ht="12.75" customHeight="1" x14ac:dyDescent="0.2">
      <c r="A721" s="151"/>
      <c r="B721" s="152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49"/>
      <c r="R721" s="154"/>
      <c r="S721" s="151"/>
      <c r="T721" s="436"/>
      <c r="U721" s="413"/>
      <c r="V721" s="150"/>
    </row>
    <row r="722" spans="1:22" ht="12.75" customHeight="1" x14ac:dyDescent="0.2">
      <c r="A722" s="151"/>
      <c r="B722" s="152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49"/>
      <c r="R722" s="154"/>
      <c r="S722" s="151"/>
      <c r="T722" s="436"/>
      <c r="U722" s="413"/>
      <c r="V722" s="150"/>
    </row>
    <row r="723" spans="1:22" ht="12.75" customHeight="1" x14ac:dyDescent="0.2">
      <c r="A723" s="151"/>
      <c r="B723" s="152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49"/>
      <c r="R723" s="154"/>
      <c r="S723" s="151"/>
      <c r="T723" s="436"/>
      <c r="U723" s="413"/>
      <c r="V723" s="150"/>
    </row>
    <row r="724" spans="1:22" ht="12.75" customHeight="1" x14ac:dyDescent="0.2">
      <c r="A724" s="151"/>
      <c r="B724" s="152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49"/>
      <c r="R724" s="154"/>
      <c r="S724" s="151"/>
      <c r="T724" s="436"/>
      <c r="U724" s="413"/>
      <c r="V724" s="150"/>
    </row>
    <row r="725" spans="1:22" ht="12.75" customHeight="1" x14ac:dyDescent="0.2">
      <c r="A725" s="151"/>
      <c r="B725" s="152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49"/>
      <c r="R725" s="154"/>
      <c r="S725" s="151"/>
      <c r="T725" s="436"/>
      <c r="U725" s="413"/>
      <c r="V725" s="150"/>
    </row>
    <row r="726" spans="1:22" ht="12.75" customHeight="1" x14ac:dyDescent="0.2">
      <c r="A726" s="151"/>
      <c r="B726" s="152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49"/>
      <c r="R726" s="154"/>
      <c r="S726" s="151"/>
      <c r="T726" s="436"/>
      <c r="U726" s="413"/>
      <c r="V726" s="150"/>
    </row>
    <row r="727" spans="1:22" ht="12.75" customHeight="1" x14ac:dyDescent="0.2">
      <c r="A727" s="151"/>
      <c r="B727" s="152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49"/>
      <c r="R727" s="154"/>
      <c r="S727" s="151"/>
      <c r="T727" s="436"/>
      <c r="U727" s="413"/>
      <c r="V727" s="150"/>
    </row>
    <row r="728" spans="1:22" ht="12.75" customHeight="1" x14ac:dyDescent="0.2">
      <c r="A728" s="151"/>
      <c r="B728" s="152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49"/>
      <c r="R728" s="154"/>
      <c r="S728" s="151"/>
      <c r="T728" s="436"/>
      <c r="U728" s="413"/>
      <c r="V728" s="150"/>
    </row>
    <row r="729" spans="1:22" ht="12.75" customHeight="1" x14ac:dyDescent="0.2">
      <c r="A729" s="151"/>
      <c r="B729" s="152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49"/>
      <c r="R729" s="154"/>
      <c r="S729" s="151"/>
      <c r="T729" s="436"/>
      <c r="U729" s="413"/>
      <c r="V729" s="150"/>
    </row>
    <row r="730" spans="1:22" ht="12.75" customHeight="1" x14ac:dyDescent="0.2">
      <c r="A730" s="151"/>
      <c r="B730" s="152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49"/>
      <c r="R730" s="154"/>
      <c r="S730" s="151"/>
      <c r="T730" s="436"/>
      <c r="U730" s="413"/>
      <c r="V730" s="150"/>
    </row>
    <row r="731" spans="1:22" ht="12.75" customHeight="1" x14ac:dyDescent="0.2">
      <c r="A731" s="151"/>
      <c r="B731" s="152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49"/>
      <c r="R731" s="154"/>
      <c r="S731" s="151"/>
      <c r="T731" s="436"/>
      <c r="U731" s="413"/>
      <c r="V731" s="150"/>
    </row>
    <row r="732" spans="1:22" ht="12.75" customHeight="1" x14ac:dyDescent="0.2">
      <c r="A732" s="151"/>
      <c r="B732" s="152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49"/>
      <c r="R732" s="154"/>
      <c r="S732" s="151"/>
      <c r="T732" s="436"/>
      <c r="U732" s="413"/>
      <c r="V732" s="150"/>
    </row>
    <row r="733" spans="1:22" ht="12.75" customHeight="1" x14ac:dyDescent="0.2">
      <c r="A733" s="151"/>
      <c r="B733" s="152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49"/>
      <c r="R733" s="154"/>
      <c r="S733" s="151"/>
      <c r="T733" s="436"/>
      <c r="U733" s="413"/>
      <c r="V733" s="150"/>
    </row>
    <row r="734" spans="1:22" ht="12.75" customHeight="1" x14ac:dyDescent="0.2">
      <c r="A734" s="151"/>
      <c r="B734" s="152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49"/>
      <c r="R734" s="154"/>
      <c r="S734" s="151"/>
      <c r="T734" s="436"/>
      <c r="U734" s="413"/>
      <c r="V734" s="150"/>
    </row>
    <row r="735" spans="1:22" ht="12.75" customHeight="1" x14ac:dyDescent="0.2">
      <c r="A735" s="151"/>
      <c r="B735" s="152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49"/>
      <c r="R735" s="154"/>
      <c r="S735" s="151"/>
      <c r="T735" s="436"/>
      <c r="U735" s="413"/>
      <c r="V735" s="150"/>
    </row>
    <row r="736" spans="1:22" ht="12.75" customHeight="1" x14ac:dyDescent="0.2">
      <c r="A736" s="151"/>
      <c r="B736" s="152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49"/>
      <c r="R736" s="154"/>
      <c r="S736" s="151"/>
      <c r="T736" s="436"/>
      <c r="U736" s="413"/>
      <c r="V736" s="150"/>
    </row>
    <row r="737" spans="1:22" ht="12.75" customHeight="1" x14ac:dyDescent="0.2">
      <c r="A737" s="151"/>
      <c r="B737" s="152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49"/>
      <c r="R737" s="154"/>
      <c r="S737" s="151"/>
      <c r="T737" s="436"/>
      <c r="U737" s="413"/>
      <c r="V737" s="150"/>
    </row>
    <row r="738" spans="1:22" ht="12.75" customHeight="1" x14ac:dyDescent="0.2">
      <c r="A738" s="151"/>
      <c r="B738" s="152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49"/>
      <c r="R738" s="154"/>
      <c r="S738" s="151"/>
      <c r="T738" s="436"/>
      <c r="U738" s="413"/>
      <c r="V738" s="150"/>
    </row>
    <row r="739" spans="1:22" ht="12.75" customHeight="1" x14ac:dyDescent="0.2">
      <c r="A739" s="151"/>
      <c r="B739" s="152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49"/>
      <c r="R739" s="154"/>
      <c r="S739" s="151"/>
      <c r="T739" s="436"/>
      <c r="U739" s="413"/>
      <c r="V739" s="150"/>
    </row>
    <row r="740" spans="1:22" ht="12.75" customHeight="1" x14ac:dyDescent="0.2">
      <c r="A740" s="151"/>
      <c r="B740" s="152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49"/>
      <c r="R740" s="154"/>
      <c r="S740" s="151"/>
      <c r="T740" s="436"/>
      <c r="U740" s="413"/>
      <c r="V740" s="150"/>
    </row>
    <row r="741" spans="1:22" ht="12.75" customHeight="1" x14ac:dyDescent="0.2">
      <c r="A741" s="151"/>
      <c r="B741" s="152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49"/>
      <c r="R741" s="154"/>
      <c r="S741" s="151"/>
      <c r="T741" s="436"/>
      <c r="U741" s="413"/>
      <c r="V741" s="150"/>
    </row>
    <row r="742" spans="1:22" ht="12.75" customHeight="1" x14ac:dyDescent="0.2">
      <c r="A742" s="151"/>
      <c r="B742" s="152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49"/>
      <c r="R742" s="154"/>
      <c r="S742" s="151"/>
      <c r="T742" s="436"/>
      <c r="U742" s="413"/>
      <c r="V742" s="150"/>
    </row>
    <row r="743" spans="1:22" ht="12.75" customHeight="1" x14ac:dyDescent="0.2">
      <c r="A743" s="151"/>
      <c r="B743" s="152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49"/>
      <c r="R743" s="154"/>
      <c r="S743" s="151"/>
      <c r="T743" s="436"/>
      <c r="U743" s="413"/>
      <c r="V743" s="150"/>
    </row>
    <row r="744" spans="1:22" ht="12.75" customHeight="1" x14ac:dyDescent="0.2">
      <c r="A744" s="151"/>
      <c r="B744" s="152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49"/>
      <c r="R744" s="154"/>
      <c r="S744" s="151"/>
      <c r="T744" s="436"/>
      <c r="U744" s="413"/>
      <c r="V744" s="150"/>
    </row>
    <row r="745" spans="1:22" ht="12.75" customHeight="1" x14ac:dyDescent="0.2">
      <c r="A745" s="151"/>
      <c r="B745" s="152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49"/>
      <c r="R745" s="154"/>
      <c r="S745" s="151"/>
      <c r="T745" s="436"/>
      <c r="U745" s="413"/>
      <c r="V745" s="150"/>
    </row>
    <row r="746" spans="1:22" ht="12.75" customHeight="1" x14ac:dyDescent="0.2">
      <c r="A746" s="151"/>
      <c r="B746" s="152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49"/>
      <c r="R746" s="154"/>
      <c r="S746" s="151"/>
      <c r="T746" s="436"/>
      <c r="U746" s="413"/>
      <c r="V746" s="150"/>
    </row>
    <row r="747" spans="1:22" ht="12.75" customHeight="1" x14ac:dyDescent="0.2">
      <c r="A747" s="151"/>
      <c r="B747" s="152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49"/>
      <c r="R747" s="154"/>
      <c r="S747" s="151"/>
      <c r="T747" s="436"/>
      <c r="U747" s="413"/>
      <c r="V747" s="150"/>
    </row>
    <row r="748" spans="1:22" ht="12.75" customHeight="1" x14ac:dyDescent="0.2">
      <c r="A748" s="151"/>
      <c r="B748" s="152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49"/>
      <c r="R748" s="154"/>
      <c r="S748" s="151"/>
      <c r="T748" s="436"/>
      <c r="U748" s="413"/>
      <c r="V748" s="150"/>
    </row>
    <row r="749" spans="1:22" ht="12.75" customHeight="1" x14ac:dyDescent="0.2">
      <c r="A749" s="151"/>
      <c r="B749" s="152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49"/>
      <c r="R749" s="154"/>
      <c r="S749" s="151"/>
      <c r="T749" s="436"/>
      <c r="U749" s="413"/>
      <c r="V749" s="150"/>
    </row>
    <row r="750" spans="1:22" ht="12.75" customHeight="1" x14ac:dyDescent="0.2">
      <c r="A750" s="151"/>
      <c r="B750" s="152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49"/>
      <c r="R750" s="154"/>
      <c r="S750" s="151"/>
      <c r="T750" s="436"/>
      <c r="U750" s="413"/>
      <c r="V750" s="150"/>
    </row>
    <row r="751" spans="1:22" ht="12.75" customHeight="1" x14ac:dyDescent="0.2">
      <c r="A751" s="151"/>
      <c r="B751" s="152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49"/>
      <c r="R751" s="154"/>
      <c r="S751" s="151"/>
      <c r="T751" s="436"/>
      <c r="U751" s="413"/>
      <c r="V751" s="150"/>
    </row>
    <row r="752" spans="1:22" ht="12.75" customHeight="1" x14ac:dyDescent="0.2">
      <c r="A752" s="151"/>
      <c r="B752" s="152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49"/>
      <c r="R752" s="154"/>
      <c r="S752" s="151"/>
      <c r="T752" s="436"/>
      <c r="U752" s="413"/>
      <c r="V752" s="150"/>
    </row>
    <row r="753" spans="1:22" ht="12.75" customHeight="1" x14ac:dyDescent="0.2">
      <c r="A753" s="151"/>
      <c r="B753" s="152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49"/>
      <c r="R753" s="154"/>
      <c r="S753" s="151"/>
      <c r="T753" s="436"/>
      <c r="U753" s="413"/>
      <c r="V753" s="150"/>
    </row>
    <row r="754" spans="1:22" ht="12.75" customHeight="1" x14ac:dyDescent="0.2">
      <c r="A754" s="151"/>
      <c r="B754" s="152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49"/>
      <c r="R754" s="154"/>
      <c r="S754" s="151"/>
      <c r="T754" s="436"/>
      <c r="U754" s="413"/>
      <c r="V754" s="150"/>
    </row>
    <row r="755" spans="1:22" ht="12.75" customHeight="1" x14ac:dyDescent="0.2">
      <c r="A755" s="151"/>
      <c r="B755" s="152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49"/>
      <c r="R755" s="154"/>
      <c r="S755" s="151"/>
      <c r="T755" s="436"/>
      <c r="U755" s="413"/>
      <c r="V755" s="150"/>
    </row>
    <row r="756" spans="1:22" ht="12.75" customHeight="1" x14ac:dyDescent="0.2">
      <c r="A756" s="151"/>
      <c r="B756" s="152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49"/>
      <c r="R756" s="154"/>
      <c r="S756" s="151"/>
      <c r="T756" s="436"/>
      <c r="U756" s="413"/>
      <c r="V756" s="150"/>
    </row>
    <row r="757" spans="1:22" ht="12.75" customHeight="1" x14ac:dyDescent="0.2">
      <c r="A757" s="151"/>
      <c r="B757" s="152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49"/>
      <c r="R757" s="154"/>
      <c r="S757" s="151"/>
      <c r="T757" s="436"/>
      <c r="U757" s="413"/>
      <c r="V757" s="150"/>
    </row>
    <row r="758" spans="1:22" ht="12.75" customHeight="1" x14ac:dyDescent="0.2">
      <c r="A758" s="151"/>
      <c r="B758" s="152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49"/>
      <c r="R758" s="154"/>
      <c r="S758" s="151"/>
      <c r="T758" s="436"/>
      <c r="U758" s="413"/>
      <c r="V758" s="150"/>
    </row>
    <row r="759" spans="1:22" ht="12.75" customHeight="1" x14ac:dyDescent="0.2">
      <c r="A759" s="151"/>
      <c r="B759" s="152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49"/>
      <c r="R759" s="154"/>
      <c r="S759" s="151"/>
      <c r="T759" s="436"/>
      <c r="U759" s="413"/>
      <c r="V759" s="150"/>
    </row>
    <row r="760" spans="1:22" ht="12.75" customHeight="1" x14ac:dyDescent="0.2">
      <c r="A760" s="151"/>
      <c r="B760" s="152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49"/>
      <c r="R760" s="154"/>
      <c r="S760" s="151"/>
      <c r="T760" s="436"/>
      <c r="U760" s="413"/>
      <c r="V760" s="150"/>
    </row>
    <row r="761" spans="1:22" ht="12.75" customHeight="1" x14ac:dyDescent="0.2">
      <c r="A761" s="151"/>
      <c r="B761" s="152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49"/>
      <c r="R761" s="154"/>
      <c r="S761" s="151"/>
      <c r="T761" s="436"/>
      <c r="U761" s="413"/>
      <c r="V761" s="150"/>
    </row>
    <row r="762" spans="1:22" ht="12.75" customHeight="1" x14ac:dyDescent="0.2">
      <c r="A762" s="151"/>
      <c r="B762" s="152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49"/>
      <c r="R762" s="154"/>
      <c r="S762" s="151"/>
      <c r="T762" s="436"/>
      <c r="U762" s="413"/>
      <c r="V762" s="150"/>
    </row>
    <row r="763" spans="1:22" ht="12.75" customHeight="1" x14ac:dyDescent="0.2">
      <c r="A763" s="151"/>
      <c r="B763" s="152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49"/>
      <c r="R763" s="154"/>
      <c r="S763" s="151"/>
      <c r="T763" s="436"/>
      <c r="U763" s="413"/>
      <c r="V763" s="150"/>
    </row>
    <row r="764" spans="1:22" ht="12.75" customHeight="1" x14ac:dyDescent="0.2">
      <c r="A764" s="151"/>
      <c r="B764" s="152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49"/>
      <c r="R764" s="154"/>
      <c r="S764" s="151"/>
      <c r="T764" s="436"/>
      <c r="U764" s="413"/>
      <c r="V764" s="150"/>
    </row>
    <row r="765" spans="1:22" ht="12.75" customHeight="1" x14ac:dyDescent="0.2">
      <c r="A765" s="151"/>
      <c r="B765" s="152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49"/>
      <c r="R765" s="154"/>
      <c r="S765" s="151"/>
      <c r="T765" s="436"/>
      <c r="U765" s="413"/>
      <c r="V765" s="150"/>
    </row>
    <row r="766" spans="1:22" ht="12.75" customHeight="1" x14ac:dyDescent="0.2">
      <c r="A766" s="151"/>
      <c r="B766" s="152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49"/>
      <c r="R766" s="154"/>
      <c r="S766" s="151"/>
      <c r="T766" s="436"/>
      <c r="U766" s="413"/>
      <c r="V766" s="150"/>
    </row>
    <row r="767" spans="1:22" ht="12.75" customHeight="1" x14ac:dyDescent="0.2">
      <c r="A767" s="151"/>
      <c r="B767" s="152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49"/>
      <c r="R767" s="154"/>
      <c r="S767" s="151"/>
      <c r="T767" s="436"/>
      <c r="U767" s="413"/>
      <c r="V767" s="150"/>
    </row>
    <row r="768" spans="1:22" ht="12.75" customHeight="1" x14ac:dyDescent="0.2">
      <c r="A768" s="151"/>
      <c r="B768" s="152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49"/>
      <c r="R768" s="154"/>
      <c r="S768" s="151"/>
      <c r="T768" s="436"/>
      <c r="U768" s="413"/>
      <c r="V768" s="150"/>
    </row>
    <row r="769" spans="1:22" ht="12.75" customHeight="1" x14ac:dyDescent="0.2">
      <c r="A769" s="151"/>
      <c r="B769" s="152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49"/>
      <c r="R769" s="154"/>
      <c r="S769" s="151"/>
      <c r="T769" s="436"/>
      <c r="U769" s="413"/>
      <c r="V769" s="150"/>
    </row>
    <row r="770" spans="1:22" ht="12.75" customHeight="1" x14ac:dyDescent="0.2">
      <c r="A770" s="151"/>
      <c r="B770" s="152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49"/>
      <c r="R770" s="154"/>
      <c r="S770" s="151"/>
      <c r="T770" s="436"/>
      <c r="U770" s="413"/>
      <c r="V770" s="150"/>
    </row>
    <row r="771" spans="1:22" ht="12.75" customHeight="1" x14ac:dyDescent="0.2">
      <c r="A771" s="151"/>
      <c r="B771" s="152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49"/>
      <c r="R771" s="154"/>
      <c r="S771" s="151"/>
      <c r="T771" s="436"/>
      <c r="U771" s="413"/>
      <c r="V771" s="150"/>
    </row>
    <row r="772" spans="1:22" ht="12.75" customHeight="1" x14ac:dyDescent="0.2">
      <c r="A772" s="151"/>
      <c r="B772" s="152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49"/>
      <c r="R772" s="154"/>
      <c r="S772" s="151"/>
      <c r="T772" s="436"/>
      <c r="U772" s="413"/>
      <c r="V772" s="150"/>
    </row>
    <row r="773" spans="1:22" ht="12.75" customHeight="1" x14ac:dyDescent="0.2">
      <c r="A773" s="151"/>
      <c r="B773" s="152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49"/>
      <c r="R773" s="154"/>
      <c r="S773" s="151"/>
      <c r="T773" s="436"/>
      <c r="U773" s="413"/>
      <c r="V773" s="150"/>
    </row>
    <row r="774" spans="1:22" ht="12.75" customHeight="1" x14ac:dyDescent="0.2">
      <c r="A774" s="151"/>
      <c r="B774" s="152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49"/>
      <c r="R774" s="154"/>
      <c r="S774" s="151"/>
      <c r="T774" s="436"/>
      <c r="U774" s="413"/>
      <c r="V774" s="150"/>
    </row>
    <row r="775" spans="1:22" ht="12.75" customHeight="1" x14ac:dyDescent="0.2">
      <c r="A775" s="151"/>
      <c r="B775" s="152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49"/>
      <c r="R775" s="154"/>
      <c r="S775" s="151"/>
      <c r="T775" s="436"/>
      <c r="U775" s="413"/>
      <c r="V775" s="150"/>
    </row>
    <row r="776" spans="1:22" ht="12.75" customHeight="1" x14ac:dyDescent="0.2">
      <c r="A776" s="151"/>
      <c r="B776" s="152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49"/>
      <c r="R776" s="154"/>
      <c r="S776" s="151"/>
      <c r="T776" s="436"/>
      <c r="U776" s="413"/>
      <c r="V776" s="150"/>
    </row>
    <row r="777" spans="1:22" ht="12.75" customHeight="1" x14ac:dyDescent="0.2">
      <c r="A777" s="151"/>
      <c r="B777" s="152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49"/>
      <c r="R777" s="154"/>
      <c r="S777" s="151"/>
      <c r="T777" s="436"/>
      <c r="U777" s="413"/>
      <c r="V777" s="150"/>
    </row>
    <row r="778" spans="1:22" ht="12.75" customHeight="1" x14ac:dyDescent="0.2">
      <c r="A778" s="151"/>
      <c r="B778" s="152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49"/>
      <c r="R778" s="154"/>
      <c r="S778" s="151"/>
      <c r="T778" s="436"/>
      <c r="U778" s="413"/>
      <c r="V778" s="150"/>
    </row>
    <row r="779" spans="1:22" ht="12.75" customHeight="1" x14ac:dyDescent="0.2">
      <c r="A779" s="151"/>
      <c r="B779" s="152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49"/>
      <c r="R779" s="154"/>
      <c r="S779" s="151"/>
      <c r="T779" s="436"/>
      <c r="U779" s="413"/>
      <c r="V779" s="150"/>
    </row>
    <row r="780" spans="1:22" ht="12.75" customHeight="1" x14ac:dyDescent="0.2">
      <c r="A780" s="151"/>
      <c r="B780" s="152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49"/>
      <c r="R780" s="154"/>
      <c r="S780" s="151"/>
      <c r="T780" s="436"/>
      <c r="U780" s="413"/>
      <c r="V780" s="150"/>
    </row>
    <row r="781" spans="1:22" ht="12.75" customHeight="1" x14ac:dyDescent="0.2">
      <c r="A781" s="151"/>
      <c r="B781" s="152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49"/>
      <c r="R781" s="154"/>
      <c r="S781" s="151"/>
      <c r="T781" s="436"/>
      <c r="U781" s="413"/>
      <c r="V781" s="150"/>
    </row>
    <row r="782" spans="1:22" ht="12.75" customHeight="1" x14ac:dyDescent="0.2">
      <c r="A782" s="151"/>
      <c r="B782" s="152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49"/>
      <c r="R782" s="154"/>
      <c r="S782" s="151"/>
      <c r="T782" s="436"/>
      <c r="U782" s="413"/>
      <c r="V782" s="150"/>
    </row>
    <row r="783" spans="1:22" ht="12.75" customHeight="1" x14ac:dyDescent="0.2">
      <c r="A783" s="151"/>
      <c r="B783" s="152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49"/>
      <c r="R783" s="154"/>
      <c r="S783" s="151"/>
      <c r="T783" s="436"/>
      <c r="U783" s="413"/>
      <c r="V783" s="150"/>
    </row>
    <row r="784" spans="1:22" ht="12.75" customHeight="1" x14ac:dyDescent="0.2">
      <c r="A784" s="151"/>
      <c r="B784" s="152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49"/>
      <c r="R784" s="154"/>
      <c r="S784" s="151"/>
      <c r="T784" s="436"/>
      <c r="U784" s="413"/>
      <c r="V784" s="150"/>
    </row>
    <row r="785" spans="1:22" ht="12.75" customHeight="1" x14ac:dyDescent="0.2">
      <c r="A785" s="151"/>
      <c r="B785" s="152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49"/>
      <c r="R785" s="154"/>
      <c r="S785" s="151"/>
      <c r="T785" s="436"/>
      <c r="U785" s="413"/>
      <c r="V785" s="150"/>
    </row>
    <row r="786" spans="1:22" ht="12.75" customHeight="1" x14ac:dyDescent="0.2">
      <c r="A786" s="151"/>
      <c r="B786" s="152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49"/>
      <c r="R786" s="154"/>
      <c r="S786" s="151"/>
      <c r="T786" s="436"/>
      <c r="U786" s="413"/>
      <c r="V786" s="150"/>
    </row>
    <row r="787" spans="1:22" ht="12.75" customHeight="1" x14ac:dyDescent="0.2">
      <c r="A787" s="151"/>
      <c r="B787" s="152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49"/>
      <c r="R787" s="154"/>
      <c r="S787" s="151"/>
      <c r="T787" s="436"/>
      <c r="U787" s="413"/>
      <c r="V787" s="150"/>
    </row>
    <row r="788" spans="1:22" ht="12.75" customHeight="1" x14ac:dyDescent="0.2">
      <c r="A788" s="151"/>
      <c r="B788" s="152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49"/>
      <c r="R788" s="154"/>
      <c r="S788" s="151"/>
      <c r="T788" s="436"/>
      <c r="U788" s="413"/>
      <c r="V788" s="150"/>
    </row>
    <row r="789" spans="1:22" ht="12.75" customHeight="1" x14ac:dyDescent="0.2">
      <c r="A789" s="151"/>
      <c r="B789" s="152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49"/>
      <c r="R789" s="154"/>
      <c r="S789" s="151"/>
      <c r="T789" s="436"/>
      <c r="U789" s="413"/>
      <c r="V789" s="150"/>
    </row>
    <row r="790" spans="1:22" ht="12.75" customHeight="1" x14ac:dyDescent="0.2">
      <c r="A790" s="151"/>
      <c r="B790" s="152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49"/>
      <c r="R790" s="154"/>
      <c r="S790" s="151"/>
      <c r="T790" s="436"/>
      <c r="U790" s="413"/>
      <c r="V790" s="150"/>
    </row>
    <row r="791" spans="1:22" ht="12.75" customHeight="1" x14ac:dyDescent="0.2">
      <c r="A791" s="151"/>
      <c r="B791" s="152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49"/>
      <c r="R791" s="154"/>
      <c r="S791" s="151"/>
      <c r="T791" s="436"/>
      <c r="U791" s="413"/>
      <c r="V791" s="150"/>
    </row>
    <row r="792" spans="1:22" ht="12.75" customHeight="1" x14ac:dyDescent="0.2">
      <c r="A792" s="151"/>
      <c r="B792" s="152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49"/>
      <c r="R792" s="154"/>
      <c r="S792" s="151"/>
      <c r="T792" s="436"/>
      <c r="U792" s="413"/>
      <c r="V792" s="150"/>
    </row>
    <row r="793" spans="1:22" ht="12.75" customHeight="1" x14ac:dyDescent="0.2">
      <c r="A793" s="151"/>
      <c r="B793" s="152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49"/>
      <c r="R793" s="154"/>
      <c r="S793" s="151"/>
      <c r="T793" s="436"/>
      <c r="U793" s="413"/>
      <c r="V793" s="150"/>
    </row>
    <row r="794" spans="1:22" ht="12.75" customHeight="1" x14ac:dyDescent="0.2">
      <c r="A794" s="151"/>
      <c r="B794" s="152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49"/>
      <c r="R794" s="154"/>
      <c r="S794" s="151"/>
      <c r="T794" s="436"/>
      <c r="U794" s="413"/>
      <c r="V794" s="150"/>
    </row>
    <row r="795" spans="1:22" ht="12.75" customHeight="1" x14ac:dyDescent="0.2">
      <c r="A795" s="151"/>
      <c r="B795" s="152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49"/>
      <c r="R795" s="154"/>
      <c r="S795" s="151"/>
      <c r="T795" s="436"/>
      <c r="U795" s="413"/>
      <c r="V795" s="150"/>
    </row>
    <row r="796" spans="1:22" ht="12.75" customHeight="1" x14ac:dyDescent="0.2">
      <c r="A796" s="151"/>
      <c r="B796" s="152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49"/>
      <c r="R796" s="154"/>
      <c r="S796" s="151"/>
      <c r="T796" s="436"/>
      <c r="U796" s="413"/>
      <c r="V796" s="150"/>
    </row>
    <row r="797" spans="1:22" ht="12.75" customHeight="1" x14ac:dyDescent="0.2">
      <c r="A797" s="151"/>
      <c r="B797" s="152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49"/>
      <c r="R797" s="154"/>
      <c r="S797" s="151"/>
      <c r="T797" s="436"/>
      <c r="U797" s="413"/>
      <c r="V797" s="150"/>
    </row>
    <row r="798" spans="1:22" ht="12.75" customHeight="1" x14ac:dyDescent="0.2">
      <c r="A798" s="151"/>
      <c r="B798" s="152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49"/>
      <c r="R798" s="154"/>
      <c r="S798" s="151"/>
      <c r="T798" s="436"/>
      <c r="U798" s="413"/>
      <c r="V798" s="150"/>
    </row>
    <row r="799" spans="1:22" ht="12.75" customHeight="1" x14ac:dyDescent="0.2">
      <c r="A799" s="151"/>
      <c r="B799" s="152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49"/>
      <c r="R799" s="154"/>
      <c r="S799" s="151"/>
      <c r="T799" s="436"/>
      <c r="U799" s="413"/>
      <c r="V799" s="150"/>
    </row>
    <row r="800" spans="1:22" ht="12.75" customHeight="1" x14ac:dyDescent="0.2">
      <c r="A800" s="151"/>
      <c r="B800" s="152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49"/>
      <c r="R800" s="154"/>
      <c r="S800" s="151"/>
      <c r="T800" s="436"/>
      <c r="U800" s="413"/>
      <c r="V800" s="150"/>
    </row>
    <row r="801" spans="1:22" ht="12.75" customHeight="1" x14ac:dyDescent="0.2">
      <c r="A801" s="151"/>
      <c r="B801" s="152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49"/>
      <c r="R801" s="154"/>
      <c r="S801" s="151"/>
      <c r="T801" s="436"/>
      <c r="U801" s="413"/>
      <c r="V801" s="150"/>
    </row>
    <row r="802" spans="1:22" ht="12.75" customHeight="1" x14ac:dyDescent="0.2">
      <c r="A802" s="151"/>
      <c r="B802" s="152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49"/>
      <c r="R802" s="154"/>
      <c r="S802" s="151"/>
      <c r="T802" s="436"/>
      <c r="U802" s="413"/>
      <c r="V802" s="150"/>
    </row>
    <row r="803" spans="1:22" ht="12.75" customHeight="1" x14ac:dyDescent="0.2">
      <c r="A803" s="151"/>
      <c r="B803" s="152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49"/>
      <c r="R803" s="154"/>
      <c r="S803" s="151"/>
      <c r="T803" s="436"/>
      <c r="U803" s="413"/>
      <c r="V803" s="150"/>
    </row>
    <row r="804" spans="1:22" ht="12.75" customHeight="1" x14ac:dyDescent="0.2">
      <c r="A804" s="151"/>
      <c r="B804" s="152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49"/>
      <c r="R804" s="154"/>
      <c r="S804" s="151"/>
      <c r="T804" s="436"/>
      <c r="U804" s="413"/>
      <c r="V804" s="150"/>
    </row>
    <row r="805" spans="1:22" ht="12.75" customHeight="1" x14ac:dyDescent="0.2">
      <c r="A805" s="151"/>
      <c r="B805" s="152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49"/>
      <c r="R805" s="154"/>
      <c r="S805" s="151"/>
      <c r="T805" s="436"/>
      <c r="U805" s="413"/>
      <c r="V805" s="150"/>
    </row>
    <row r="806" spans="1:22" ht="12.75" customHeight="1" x14ac:dyDescent="0.2">
      <c r="A806" s="151"/>
      <c r="B806" s="152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49"/>
      <c r="R806" s="154"/>
      <c r="S806" s="151"/>
      <c r="T806" s="436"/>
      <c r="U806" s="413"/>
      <c r="V806" s="150"/>
    </row>
    <row r="807" spans="1:22" ht="12.75" customHeight="1" x14ac:dyDescent="0.2">
      <c r="A807" s="151"/>
      <c r="B807" s="152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49"/>
      <c r="R807" s="154"/>
      <c r="S807" s="151"/>
      <c r="T807" s="436"/>
      <c r="U807" s="413"/>
      <c r="V807" s="150"/>
    </row>
    <row r="808" spans="1:22" ht="12.75" customHeight="1" x14ac:dyDescent="0.2">
      <c r="A808" s="151"/>
      <c r="B808" s="152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49"/>
      <c r="R808" s="154"/>
      <c r="S808" s="151"/>
      <c r="T808" s="436"/>
      <c r="U808" s="413"/>
      <c r="V808" s="150"/>
    </row>
    <row r="809" spans="1:22" ht="12.75" customHeight="1" x14ac:dyDescent="0.2">
      <c r="A809" s="151"/>
      <c r="B809" s="152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49"/>
      <c r="R809" s="154"/>
      <c r="S809" s="151"/>
      <c r="T809" s="436"/>
      <c r="U809" s="413"/>
      <c r="V809" s="150"/>
    </row>
    <row r="810" spans="1:22" ht="12.75" customHeight="1" x14ac:dyDescent="0.2">
      <c r="A810" s="151"/>
      <c r="B810" s="152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49"/>
      <c r="R810" s="154"/>
      <c r="S810" s="151"/>
      <c r="T810" s="436"/>
      <c r="U810" s="413"/>
      <c r="V810" s="150"/>
    </row>
    <row r="811" spans="1:22" ht="12.75" customHeight="1" x14ac:dyDescent="0.2">
      <c r="A811" s="151"/>
      <c r="B811" s="152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49"/>
      <c r="R811" s="154"/>
      <c r="S811" s="151"/>
      <c r="T811" s="436"/>
      <c r="U811" s="413"/>
      <c r="V811" s="150"/>
    </row>
    <row r="812" spans="1:22" ht="12.75" customHeight="1" x14ac:dyDescent="0.2">
      <c r="A812" s="151"/>
      <c r="B812" s="152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49"/>
      <c r="R812" s="154"/>
      <c r="S812" s="151"/>
      <c r="T812" s="436"/>
      <c r="U812" s="413"/>
      <c r="V812" s="150"/>
    </row>
    <row r="813" spans="1:22" ht="12.75" customHeight="1" x14ac:dyDescent="0.2">
      <c r="A813" s="151"/>
      <c r="B813" s="152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49"/>
      <c r="R813" s="154"/>
      <c r="S813" s="151"/>
      <c r="T813" s="436"/>
      <c r="U813" s="413"/>
      <c r="V813" s="150"/>
    </row>
    <row r="814" spans="1:22" ht="12.75" customHeight="1" x14ac:dyDescent="0.2">
      <c r="A814" s="151"/>
      <c r="B814" s="152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49"/>
      <c r="R814" s="154"/>
      <c r="S814" s="151"/>
      <c r="T814" s="436"/>
      <c r="U814" s="413"/>
      <c r="V814" s="150"/>
    </row>
    <row r="815" spans="1:22" ht="12.75" customHeight="1" x14ac:dyDescent="0.2">
      <c r="A815" s="151"/>
      <c r="B815" s="152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49"/>
      <c r="R815" s="154"/>
      <c r="S815" s="151"/>
      <c r="T815" s="436"/>
      <c r="U815" s="413"/>
      <c r="V815" s="150"/>
    </row>
    <row r="816" spans="1:22" ht="12.75" customHeight="1" x14ac:dyDescent="0.2">
      <c r="A816" s="151"/>
      <c r="B816" s="152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49"/>
      <c r="R816" s="154"/>
      <c r="S816" s="151"/>
      <c r="T816" s="436"/>
      <c r="U816" s="413"/>
      <c r="V816" s="150"/>
    </row>
    <row r="817" spans="1:22" ht="12.75" customHeight="1" x14ac:dyDescent="0.2">
      <c r="A817" s="151"/>
      <c r="B817" s="152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49"/>
      <c r="R817" s="154"/>
      <c r="S817" s="151"/>
      <c r="T817" s="436"/>
      <c r="U817" s="413"/>
      <c r="V817" s="150"/>
    </row>
    <row r="818" spans="1:22" ht="12.75" customHeight="1" x14ac:dyDescent="0.2">
      <c r="A818" s="151"/>
      <c r="B818" s="152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49"/>
      <c r="R818" s="154"/>
      <c r="S818" s="151"/>
      <c r="T818" s="436"/>
      <c r="U818" s="413"/>
      <c r="V818" s="150"/>
    </row>
    <row r="819" spans="1:22" ht="12.75" customHeight="1" x14ac:dyDescent="0.2">
      <c r="A819" s="151"/>
      <c r="B819" s="152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49"/>
      <c r="R819" s="154"/>
      <c r="S819" s="151"/>
      <c r="T819" s="436"/>
      <c r="U819" s="413"/>
      <c r="V819" s="150"/>
    </row>
    <row r="820" spans="1:22" ht="12.75" customHeight="1" x14ac:dyDescent="0.2">
      <c r="A820" s="151"/>
      <c r="B820" s="152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49"/>
      <c r="R820" s="154"/>
      <c r="S820" s="151"/>
      <c r="T820" s="436"/>
      <c r="U820" s="413"/>
      <c r="V820" s="150"/>
    </row>
    <row r="821" spans="1:22" ht="12.75" customHeight="1" x14ac:dyDescent="0.2">
      <c r="A821" s="151"/>
      <c r="B821" s="152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49"/>
      <c r="R821" s="154"/>
      <c r="S821" s="151"/>
      <c r="T821" s="436"/>
      <c r="U821" s="413"/>
      <c r="V821" s="150"/>
    </row>
    <row r="822" spans="1:22" ht="12.75" customHeight="1" x14ac:dyDescent="0.2">
      <c r="A822" s="151"/>
      <c r="B822" s="152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49"/>
      <c r="R822" s="154"/>
      <c r="S822" s="151"/>
      <c r="T822" s="436"/>
      <c r="U822" s="413"/>
      <c r="V822" s="150"/>
    </row>
    <row r="823" spans="1:22" ht="12.75" customHeight="1" x14ac:dyDescent="0.2">
      <c r="A823" s="151"/>
      <c r="B823" s="152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49"/>
      <c r="R823" s="154"/>
      <c r="S823" s="151"/>
      <c r="T823" s="436"/>
      <c r="U823" s="413"/>
      <c r="V823" s="150"/>
    </row>
    <row r="824" spans="1:22" ht="12.75" customHeight="1" x14ac:dyDescent="0.2">
      <c r="A824" s="151"/>
      <c r="B824" s="152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49"/>
      <c r="R824" s="154"/>
      <c r="S824" s="151"/>
      <c r="T824" s="436"/>
      <c r="U824" s="413"/>
      <c r="V824" s="150"/>
    </row>
    <row r="825" spans="1:22" ht="12.75" customHeight="1" x14ac:dyDescent="0.2">
      <c r="A825" s="151"/>
      <c r="B825" s="152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49"/>
      <c r="R825" s="154"/>
      <c r="S825" s="151"/>
      <c r="T825" s="436"/>
      <c r="U825" s="413"/>
      <c r="V825" s="150"/>
    </row>
    <row r="826" spans="1:22" ht="12.75" customHeight="1" x14ac:dyDescent="0.2">
      <c r="A826" s="151"/>
      <c r="B826" s="152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49"/>
      <c r="R826" s="154"/>
      <c r="S826" s="151"/>
      <c r="T826" s="436"/>
      <c r="U826" s="413"/>
      <c r="V826" s="150"/>
    </row>
    <row r="827" spans="1:22" ht="12.75" customHeight="1" x14ac:dyDescent="0.2">
      <c r="A827" s="151"/>
      <c r="B827" s="152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49"/>
      <c r="R827" s="154"/>
      <c r="S827" s="151"/>
      <c r="T827" s="436"/>
      <c r="U827" s="413"/>
      <c r="V827" s="150"/>
    </row>
    <row r="828" spans="1:22" ht="12.75" customHeight="1" x14ac:dyDescent="0.2">
      <c r="A828" s="151"/>
      <c r="B828" s="152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49"/>
      <c r="R828" s="154"/>
      <c r="S828" s="151"/>
      <c r="T828" s="436"/>
      <c r="U828" s="413"/>
      <c r="V828" s="150"/>
    </row>
    <row r="829" spans="1:22" ht="12.75" customHeight="1" x14ac:dyDescent="0.2">
      <c r="A829" s="151"/>
      <c r="B829" s="152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49"/>
      <c r="R829" s="154"/>
      <c r="S829" s="151"/>
      <c r="T829" s="436"/>
      <c r="U829" s="413"/>
      <c r="V829" s="150"/>
    </row>
    <row r="830" spans="1:22" ht="12.75" customHeight="1" x14ac:dyDescent="0.2">
      <c r="A830" s="151"/>
      <c r="B830" s="152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49"/>
      <c r="R830" s="154"/>
      <c r="S830" s="151"/>
      <c r="T830" s="436"/>
      <c r="U830" s="413"/>
      <c r="V830" s="150"/>
    </row>
    <row r="831" spans="1:22" ht="12.75" customHeight="1" x14ac:dyDescent="0.2">
      <c r="A831" s="151"/>
      <c r="B831" s="152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49"/>
      <c r="R831" s="154"/>
      <c r="S831" s="151"/>
      <c r="T831" s="436"/>
      <c r="U831" s="413"/>
      <c r="V831" s="150"/>
    </row>
    <row r="832" spans="1:22" ht="12.75" customHeight="1" x14ac:dyDescent="0.2">
      <c r="A832" s="151"/>
      <c r="B832" s="152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49"/>
      <c r="R832" s="154"/>
      <c r="S832" s="151"/>
      <c r="T832" s="436"/>
      <c r="U832" s="413"/>
      <c r="V832" s="150"/>
    </row>
    <row r="833" spans="1:22" ht="12.75" customHeight="1" x14ac:dyDescent="0.2">
      <c r="A833" s="151"/>
      <c r="B833" s="152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49"/>
      <c r="R833" s="154"/>
      <c r="S833" s="151"/>
      <c r="T833" s="436"/>
      <c r="U833" s="413"/>
      <c r="V833" s="150"/>
    </row>
    <row r="834" spans="1:22" ht="12.75" customHeight="1" x14ac:dyDescent="0.2">
      <c r="A834" s="151"/>
      <c r="B834" s="152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49"/>
      <c r="R834" s="154"/>
      <c r="S834" s="151"/>
      <c r="T834" s="436"/>
      <c r="U834" s="413"/>
      <c r="V834" s="150"/>
    </row>
    <row r="835" spans="1:22" ht="12.75" customHeight="1" x14ac:dyDescent="0.2">
      <c r="A835" s="151"/>
      <c r="B835" s="152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49"/>
      <c r="R835" s="154"/>
      <c r="S835" s="151"/>
      <c r="T835" s="436"/>
      <c r="U835" s="413"/>
      <c r="V835" s="150"/>
    </row>
    <row r="836" spans="1:22" ht="12.75" customHeight="1" x14ac:dyDescent="0.2">
      <c r="A836" s="151"/>
      <c r="B836" s="152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49"/>
      <c r="R836" s="154"/>
      <c r="S836" s="151"/>
      <c r="T836" s="436"/>
      <c r="U836" s="413"/>
      <c r="V836" s="150"/>
    </row>
    <row r="837" spans="1:22" ht="12.75" customHeight="1" x14ac:dyDescent="0.2">
      <c r="A837" s="151"/>
      <c r="B837" s="152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49"/>
      <c r="R837" s="154"/>
      <c r="S837" s="151"/>
      <c r="T837" s="436"/>
      <c r="U837" s="413"/>
      <c r="V837" s="150"/>
    </row>
    <row r="838" spans="1:22" ht="12.75" customHeight="1" x14ac:dyDescent="0.2">
      <c r="A838" s="151"/>
      <c r="B838" s="152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49"/>
      <c r="R838" s="154"/>
      <c r="S838" s="151"/>
      <c r="T838" s="436"/>
      <c r="U838" s="413"/>
      <c r="V838" s="150"/>
    </row>
    <row r="839" spans="1:22" ht="12.75" customHeight="1" x14ac:dyDescent="0.2">
      <c r="A839" s="151"/>
      <c r="B839" s="152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49"/>
      <c r="R839" s="154"/>
      <c r="S839" s="151"/>
      <c r="T839" s="436"/>
      <c r="U839" s="413"/>
      <c r="V839" s="150"/>
    </row>
    <row r="840" spans="1:22" ht="12.75" customHeight="1" x14ac:dyDescent="0.2">
      <c r="A840" s="151"/>
      <c r="B840" s="152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49"/>
      <c r="R840" s="154"/>
      <c r="S840" s="151"/>
      <c r="T840" s="436"/>
      <c r="U840" s="413"/>
      <c r="V840" s="150"/>
    </row>
    <row r="841" spans="1:22" ht="12.75" customHeight="1" x14ac:dyDescent="0.2">
      <c r="A841" s="151"/>
      <c r="B841" s="152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49"/>
      <c r="R841" s="154"/>
      <c r="S841" s="151"/>
      <c r="T841" s="436"/>
      <c r="U841" s="413"/>
      <c r="V841" s="150"/>
    </row>
    <row r="842" spans="1:22" ht="12.75" customHeight="1" x14ac:dyDescent="0.2">
      <c r="A842" s="151"/>
      <c r="B842" s="152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49"/>
      <c r="R842" s="154"/>
      <c r="S842" s="151"/>
      <c r="T842" s="436"/>
      <c r="U842" s="413"/>
      <c r="V842" s="150"/>
    </row>
    <row r="843" spans="1:22" ht="12.75" customHeight="1" x14ac:dyDescent="0.2">
      <c r="A843" s="151"/>
      <c r="B843" s="152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49"/>
      <c r="R843" s="154"/>
      <c r="S843" s="151"/>
      <c r="T843" s="436"/>
      <c r="U843" s="413"/>
      <c r="V843" s="150"/>
    </row>
    <row r="844" spans="1:22" ht="12.75" customHeight="1" x14ac:dyDescent="0.2">
      <c r="A844" s="151"/>
      <c r="B844" s="152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49"/>
      <c r="R844" s="154"/>
      <c r="S844" s="151"/>
      <c r="T844" s="436"/>
      <c r="U844" s="413"/>
      <c r="V844" s="150"/>
    </row>
    <row r="845" spans="1:22" ht="12.75" customHeight="1" x14ac:dyDescent="0.2">
      <c r="A845" s="151"/>
      <c r="B845" s="152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49"/>
      <c r="R845" s="154"/>
      <c r="S845" s="151"/>
      <c r="T845" s="436"/>
      <c r="U845" s="413"/>
      <c r="V845" s="150"/>
    </row>
    <row r="846" spans="1:22" ht="12.75" customHeight="1" x14ac:dyDescent="0.2">
      <c r="A846" s="151"/>
      <c r="B846" s="152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49"/>
      <c r="R846" s="154"/>
      <c r="S846" s="151"/>
      <c r="T846" s="436"/>
      <c r="U846" s="413"/>
      <c r="V846" s="150"/>
    </row>
    <row r="847" spans="1:22" ht="12.75" customHeight="1" x14ac:dyDescent="0.2">
      <c r="A847" s="151"/>
      <c r="B847" s="152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49"/>
      <c r="R847" s="154"/>
      <c r="S847" s="151"/>
      <c r="T847" s="436"/>
      <c r="U847" s="413"/>
      <c r="V847" s="150"/>
    </row>
    <row r="848" spans="1:22" ht="12.75" customHeight="1" x14ac:dyDescent="0.2">
      <c r="A848" s="151"/>
      <c r="B848" s="152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49"/>
      <c r="R848" s="154"/>
      <c r="S848" s="151"/>
      <c r="T848" s="436"/>
      <c r="U848" s="413"/>
      <c r="V848" s="150"/>
    </row>
    <row r="849" spans="1:22" ht="12.75" customHeight="1" x14ac:dyDescent="0.2">
      <c r="A849" s="151"/>
      <c r="B849" s="152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49"/>
      <c r="R849" s="154"/>
      <c r="S849" s="151"/>
      <c r="T849" s="436"/>
      <c r="U849" s="413"/>
      <c r="V849" s="150"/>
    </row>
    <row r="850" spans="1:22" ht="12.75" customHeight="1" x14ac:dyDescent="0.2">
      <c r="A850" s="151"/>
      <c r="B850" s="152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49"/>
      <c r="R850" s="154"/>
      <c r="S850" s="151"/>
      <c r="T850" s="436"/>
      <c r="U850" s="413"/>
      <c r="V850" s="150"/>
    </row>
    <row r="851" spans="1:22" ht="12.75" customHeight="1" x14ac:dyDescent="0.2">
      <c r="A851" s="151"/>
      <c r="B851" s="152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49"/>
      <c r="R851" s="154"/>
      <c r="S851" s="151"/>
      <c r="T851" s="436"/>
      <c r="U851" s="413"/>
      <c r="V851" s="150"/>
    </row>
    <row r="852" spans="1:22" ht="12.75" customHeight="1" x14ac:dyDescent="0.2">
      <c r="A852" s="151"/>
      <c r="B852" s="152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49"/>
      <c r="R852" s="154"/>
      <c r="S852" s="151"/>
      <c r="T852" s="436"/>
      <c r="U852" s="413"/>
      <c r="V852" s="150"/>
    </row>
    <row r="853" spans="1:22" ht="12.75" customHeight="1" x14ac:dyDescent="0.2">
      <c r="A853" s="151"/>
      <c r="B853" s="152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49"/>
      <c r="R853" s="154"/>
      <c r="S853" s="151"/>
      <c r="T853" s="436"/>
      <c r="U853" s="413"/>
      <c r="V853" s="150"/>
    </row>
    <row r="854" spans="1:22" ht="12.75" customHeight="1" x14ac:dyDescent="0.2">
      <c r="A854" s="151"/>
      <c r="B854" s="152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49"/>
      <c r="R854" s="154"/>
      <c r="S854" s="151"/>
      <c r="T854" s="436"/>
      <c r="U854" s="413"/>
      <c r="V854" s="150"/>
    </row>
    <row r="855" spans="1:22" ht="12.75" customHeight="1" x14ac:dyDescent="0.2">
      <c r="A855" s="151"/>
      <c r="B855" s="152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49"/>
      <c r="R855" s="154"/>
      <c r="S855" s="151"/>
      <c r="T855" s="436"/>
      <c r="U855" s="413"/>
      <c r="V855" s="150"/>
    </row>
    <row r="856" spans="1:22" ht="12.75" customHeight="1" x14ac:dyDescent="0.2">
      <c r="A856" s="151"/>
      <c r="B856" s="152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49"/>
      <c r="R856" s="154"/>
      <c r="S856" s="151"/>
      <c r="T856" s="436"/>
      <c r="U856" s="413"/>
      <c r="V856" s="150"/>
    </row>
    <row r="857" spans="1:22" ht="12.75" customHeight="1" x14ac:dyDescent="0.2">
      <c r="A857" s="151"/>
      <c r="B857" s="152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49"/>
      <c r="R857" s="154"/>
      <c r="S857" s="151"/>
      <c r="T857" s="436"/>
      <c r="U857" s="413"/>
      <c r="V857" s="150"/>
    </row>
    <row r="858" spans="1:22" ht="12.75" customHeight="1" x14ac:dyDescent="0.2">
      <c r="A858" s="151"/>
      <c r="B858" s="152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49"/>
      <c r="R858" s="154"/>
      <c r="S858" s="151"/>
      <c r="T858" s="436"/>
      <c r="U858" s="413"/>
      <c r="V858" s="150"/>
    </row>
    <row r="859" spans="1:22" ht="12.75" customHeight="1" x14ac:dyDescent="0.2">
      <c r="A859" s="151"/>
      <c r="B859" s="152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49"/>
      <c r="R859" s="154"/>
      <c r="S859" s="151"/>
      <c r="T859" s="436"/>
      <c r="U859" s="413"/>
      <c r="V859" s="150"/>
    </row>
    <row r="860" spans="1:22" ht="12.75" customHeight="1" x14ac:dyDescent="0.2">
      <c r="A860" s="151"/>
      <c r="B860" s="152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49"/>
      <c r="R860" s="154"/>
      <c r="S860" s="151"/>
      <c r="T860" s="436"/>
      <c r="U860" s="413"/>
      <c r="V860" s="150"/>
    </row>
    <row r="861" spans="1:22" ht="12.75" customHeight="1" x14ac:dyDescent="0.2">
      <c r="A861" s="151"/>
      <c r="B861" s="152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49"/>
      <c r="R861" s="154"/>
      <c r="S861" s="151"/>
      <c r="T861" s="436"/>
      <c r="U861" s="413"/>
      <c r="V861" s="150"/>
    </row>
    <row r="862" spans="1:22" ht="12.75" customHeight="1" x14ac:dyDescent="0.2">
      <c r="A862" s="151"/>
      <c r="B862" s="152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49"/>
      <c r="R862" s="154"/>
      <c r="S862" s="151"/>
      <c r="T862" s="436"/>
      <c r="U862" s="413"/>
      <c r="V862" s="150"/>
    </row>
    <row r="863" spans="1:22" ht="12.75" customHeight="1" x14ac:dyDescent="0.2">
      <c r="A863" s="151"/>
      <c r="B863" s="152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49"/>
      <c r="R863" s="154"/>
      <c r="S863" s="151"/>
      <c r="T863" s="436"/>
      <c r="U863" s="413"/>
      <c r="V863" s="150"/>
    </row>
    <row r="864" spans="1:22" ht="12.75" customHeight="1" x14ac:dyDescent="0.2">
      <c r="A864" s="151"/>
      <c r="B864" s="152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49"/>
      <c r="R864" s="154"/>
      <c r="S864" s="151"/>
      <c r="T864" s="436"/>
      <c r="U864" s="413"/>
      <c r="V864" s="150"/>
    </row>
    <row r="865" spans="1:22" ht="12.75" customHeight="1" x14ac:dyDescent="0.2">
      <c r="A865" s="151"/>
      <c r="B865" s="152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49"/>
      <c r="R865" s="154"/>
      <c r="S865" s="151"/>
      <c r="T865" s="436"/>
      <c r="U865" s="413"/>
      <c r="V865" s="150"/>
    </row>
    <row r="866" spans="1:22" ht="12.75" customHeight="1" x14ac:dyDescent="0.2">
      <c r="A866" s="151"/>
      <c r="B866" s="152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49"/>
      <c r="R866" s="154"/>
      <c r="S866" s="151"/>
      <c r="T866" s="436"/>
      <c r="U866" s="413"/>
      <c r="V866" s="150"/>
    </row>
    <row r="867" spans="1:22" ht="12.75" customHeight="1" x14ac:dyDescent="0.2">
      <c r="A867" s="151"/>
      <c r="B867" s="152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49"/>
      <c r="R867" s="154"/>
      <c r="S867" s="151"/>
      <c r="T867" s="436"/>
      <c r="U867" s="413"/>
      <c r="V867" s="150"/>
    </row>
    <row r="868" spans="1:22" ht="12.75" customHeight="1" x14ac:dyDescent="0.2">
      <c r="A868" s="151"/>
      <c r="B868" s="152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49"/>
      <c r="R868" s="154"/>
      <c r="S868" s="151"/>
      <c r="T868" s="436"/>
      <c r="U868" s="413"/>
      <c r="V868" s="150"/>
    </row>
    <row r="869" spans="1:22" ht="12.75" customHeight="1" x14ac:dyDescent="0.2">
      <c r="A869" s="151"/>
      <c r="B869" s="152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49"/>
      <c r="R869" s="154"/>
      <c r="S869" s="151"/>
      <c r="T869" s="436"/>
      <c r="U869" s="413"/>
      <c r="V869" s="150"/>
    </row>
    <row r="870" spans="1:22" ht="12.75" customHeight="1" x14ac:dyDescent="0.2">
      <c r="A870" s="151"/>
      <c r="B870" s="152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49"/>
      <c r="R870" s="154"/>
      <c r="S870" s="151"/>
      <c r="T870" s="436"/>
      <c r="U870" s="413"/>
      <c r="V870" s="150"/>
    </row>
    <row r="871" spans="1:22" ht="12.75" customHeight="1" x14ac:dyDescent="0.2">
      <c r="A871" s="151"/>
      <c r="B871" s="152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49"/>
      <c r="R871" s="154"/>
      <c r="S871" s="151"/>
      <c r="T871" s="436"/>
      <c r="U871" s="413"/>
      <c r="V871" s="150"/>
    </row>
    <row r="872" spans="1:22" ht="12.75" customHeight="1" x14ac:dyDescent="0.2">
      <c r="A872" s="151"/>
      <c r="B872" s="152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49"/>
      <c r="R872" s="154"/>
      <c r="S872" s="151"/>
      <c r="T872" s="436"/>
      <c r="U872" s="413"/>
      <c r="V872" s="150"/>
    </row>
    <row r="873" spans="1:22" ht="12.75" customHeight="1" x14ac:dyDescent="0.2">
      <c r="A873" s="151"/>
      <c r="B873" s="152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49"/>
      <c r="R873" s="154"/>
      <c r="S873" s="151"/>
      <c r="T873" s="436"/>
      <c r="U873" s="413"/>
      <c r="V873" s="150"/>
    </row>
    <row r="874" spans="1:22" ht="12.75" customHeight="1" x14ac:dyDescent="0.2">
      <c r="A874" s="151"/>
      <c r="B874" s="152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49"/>
      <c r="R874" s="154"/>
      <c r="S874" s="151"/>
      <c r="T874" s="436"/>
      <c r="U874" s="413"/>
      <c r="V874" s="150"/>
    </row>
    <row r="875" spans="1:22" ht="12.75" customHeight="1" x14ac:dyDescent="0.2">
      <c r="A875" s="151"/>
      <c r="B875" s="152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49"/>
      <c r="R875" s="154"/>
      <c r="S875" s="151"/>
      <c r="T875" s="436"/>
      <c r="U875" s="413"/>
      <c r="V875" s="150"/>
    </row>
    <row r="876" spans="1:22" ht="12.75" customHeight="1" x14ac:dyDescent="0.2">
      <c r="A876" s="151"/>
      <c r="B876" s="152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49"/>
      <c r="R876" s="154"/>
      <c r="S876" s="151"/>
      <c r="T876" s="436"/>
      <c r="U876" s="413"/>
      <c r="V876" s="150"/>
    </row>
    <row r="877" spans="1:22" ht="12.75" customHeight="1" x14ac:dyDescent="0.2">
      <c r="A877" s="151"/>
      <c r="B877" s="152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49"/>
      <c r="R877" s="154"/>
      <c r="S877" s="151"/>
      <c r="T877" s="436"/>
      <c r="U877" s="413"/>
      <c r="V877" s="150"/>
    </row>
    <row r="878" spans="1:22" ht="12.75" customHeight="1" x14ac:dyDescent="0.2">
      <c r="A878" s="151"/>
      <c r="B878" s="152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49"/>
      <c r="R878" s="154"/>
      <c r="S878" s="151"/>
      <c r="T878" s="436"/>
      <c r="U878" s="413"/>
      <c r="V878" s="150"/>
    </row>
    <row r="879" spans="1:22" ht="12.75" customHeight="1" x14ac:dyDescent="0.2">
      <c r="A879" s="151"/>
      <c r="B879" s="152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49"/>
      <c r="R879" s="154"/>
      <c r="S879" s="151"/>
      <c r="T879" s="436"/>
      <c r="U879" s="413"/>
      <c r="V879" s="150"/>
    </row>
    <row r="880" spans="1:22" ht="12.75" customHeight="1" x14ac:dyDescent="0.2">
      <c r="A880" s="151"/>
      <c r="B880" s="152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49"/>
      <c r="R880" s="154"/>
      <c r="S880" s="151"/>
      <c r="T880" s="436"/>
      <c r="U880" s="413"/>
      <c r="V880" s="150"/>
    </row>
    <row r="881" spans="1:22" ht="12.75" customHeight="1" x14ac:dyDescent="0.2">
      <c r="A881" s="151"/>
      <c r="B881" s="152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49"/>
      <c r="R881" s="154"/>
      <c r="S881" s="151"/>
      <c r="T881" s="436"/>
      <c r="U881" s="413"/>
      <c r="V881" s="150"/>
    </row>
    <row r="882" spans="1:22" ht="12.75" customHeight="1" x14ac:dyDescent="0.2">
      <c r="A882" s="151"/>
      <c r="B882" s="152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49"/>
      <c r="R882" s="154"/>
      <c r="S882" s="151"/>
      <c r="T882" s="436"/>
      <c r="U882" s="413"/>
      <c r="V882" s="150"/>
    </row>
    <row r="883" spans="1:22" ht="12.75" customHeight="1" x14ac:dyDescent="0.2">
      <c r="A883" s="151"/>
      <c r="B883" s="152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49"/>
      <c r="R883" s="154"/>
      <c r="S883" s="151"/>
      <c r="T883" s="436"/>
      <c r="U883" s="413"/>
      <c r="V883" s="150"/>
    </row>
    <row r="884" spans="1:22" ht="12.75" customHeight="1" x14ac:dyDescent="0.2">
      <c r="A884" s="151"/>
      <c r="B884" s="152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49"/>
      <c r="R884" s="154"/>
      <c r="S884" s="151"/>
      <c r="T884" s="436"/>
      <c r="U884" s="413"/>
      <c r="V884" s="150"/>
    </row>
    <row r="885" spans="1:22" ht="12.75" customHeight="1" x14ac:dyDescent="0.2">
      <c r="A885" s="151"/>
      <c r="B885" s="152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49"/>
      <c r="R885" s="154"/>
      <c r="S885" s="151"/>
      <c r="T885" s="436"/>
      <c r="U885" s="413"/>
      <c r="V885" s="150"/>
    </row>
    <row r="886" spans="1:22" ht="12.75" customHeight="1" x14ac:dyDescent="0.2">
      <c r="A886" s="151"/>
      <c r="B886" s="152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49"/>
      <c r="R886" s="154"/>
      <c r="S886" s="151"/>
      <c r="T886" s="436"/>
      <c r="U886" s="413"/>
      <c r="V886" s="150"/>
    </row>
    <row r="887" spans="1:22" ht="12.75" customHeight="1" x14ac:dyDescent="0.2">
      <c r="A887" s="151"/>
      <c r="B887" s="152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49"/>
      <c r="R887" s="154"/>
      <c r="S887" s="151"/>
      <c r="T887" s="436"/>
      <c r="U887" s="413"/>
      <c r="V887" s="150"/>
    </row>
    <row r="888" spans="1:22" ht="12.75" customHeight="1" x14ac:dyDescent="0.2">
      <c r="A888" s="151"/>
      <c r="B888" s="152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49"/>
      <c r="R888" s="154"/>
      <c r="S888" s="151"/>
      <c r="T888" s="436"/>
      <c r="U888" s="413"/>
      <c r="V888" s="150"/>
    </row>
    <row r="889" spans="1:22" ht="12.75" customHeight="1" x14ac:dyDescent="0.2">
      <c r="A889" s="151"/>
      <c r="B889" s="152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49"/>
      <c r="R889" s="154"/>
      <c r="S889" s="151"/>
      <c r="T889" s="436"/>
      <c r="U889" s="413"/>
      <c r="V889" s="150"/>
    </row>
    <row r="890" spans="1:22" ht="12.75" customHeight="1" x14ac:dyDescent="0.2">
      <c r="A890" s="151"/>
      <c r="B890" s="152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49"/>
      <c r="R890" s="154"/>
      <c r="S890" s="151"/>
      <c r="T890" s="436"/>
      <c r="U890" s="413"/>
      <c r="V890" s="150"/>
    </row>
    <row r="891" spans="1:22" ht="12.75" customHeight="1" x14ac:dyDescent="0.2">
      <c r="A891" s="151"/>
      <c r="B891" s="152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49"/>
      <c r="R891" s="154"/>
      <c r="S891" s="151"/>
      <c r="T891" s="436"/>
      <c r="U891" s="413"/>
      <c r="V891" s="150"/>
    </row>
    <row r="892" spans="1:22" ht="12.75" customHeight="1" x14ac:dyDescent="0.2">
      <c r="A892" s="151"/>
      <c r="B892" s="152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49"/>
      <c r="R892" s="154"/>
      <c r="S892" s="151"/>
      <c r="T892" s="436"/>
      <c r="U892" s="413"/>
      <c r="V892" s="150"/>
    </row>
    <row r="893" spans="1:22" ht="12.75" customHeight="1" x14ac:dyDescent="0.2">
      <c r="A893" s="151"/>
      <c r="B893" s="152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49"/>
      <c r="R893" s="154"/>
      <c r="S893" s="151"/>
      <c r="T893" s="436"/>
      <c r="U893" s="413"/>
      <c r="V893" s="150"/>
    </row>
    <row r="894" spans="1:22" ht="12.75" customHeight="1" x14ac:dyDescent="0.2">
      <c r="A894" s="151"/>
      <c r="B894" s="152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49"/>
      <c r="R894" s="154"/>
      <c r="S894" s="151"/>
      <c r="T894" s="436"/>
      <c r="U894" s="413"/>
      <c r="V894" s="150"/>
    </row>
    <row r="895" spans="1:22" ht="12.75" customHeight="1" x14ac:dyDescent="0.2">
      <c r="A895" s="151"/>
      <c r="B895" s="152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49"/>
      <c r="R895" s="154"/>
      <c r="S895" s="151"/>
      <c r="T895" s="436"/>
      <c r="U895" s="413"/>
      <c r="V895" s="150"/>
    </row>
    <row r="896" spans="1:22" ht="12.75" customHeight="1" x14ac:dyDescent="0.2">
      <c r="A896" s="151"/>
      <c r="B896" s="152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49"/>
      <c r="R896" s="154"/>
      <c r="S896" s="151"/>
      <c r="T896" s="436"/>
      <c r="U896" s="413"/>
      <c r="V896" s="150"/>
    </row>
    <row r="897" spans="1:22" ht="12.75" customHeight="1" x14ac:dyDescent="0.2">
      <c r="A897" s="151"/>
      <c r="B897" s="152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49"/>
      <c r="R897" s="154"/>
      <c r="S897" s="151"/>
      <c r="T897" s="436"/>
      <c r="U897" s="413"/>
      <c r="V897" s="150"/>
    </row>
    <row r="898" spans="1:22" ht="12.75" customHeight="1" x14ac:dyDescent="0.2">
      <c r="A898" s="151"/>
      <c r="B898" s="152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49"/>
      <c r="R898" s="154"/>
      <c r="S898" s="151"/>
      <c r="T898" s="436"/>
      <c r="U898" s="413"/>
      <c r="V898" s="150"/>
    </row>
    <row r="899" spans="1:22" ht="12.75" customHeight="1" x14ac:dyDescent="0.2">
      <c r="A899" s="151"/>
      <c r="B899" s="152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49"/>
      <c r="R899" s="154"/>
      <c r="S899" s="151"/>
      <c r="T899" s="436"/>
      <c r="U899" s="413"/>
      <c r="V899" s="150"/>
    </row>
    <row r="900" spans="1:22" ht="12.75" customHeight="1" x14ac:dyDescent="0.2">
      <c r="A900" s="151"/>
      <c r="B900" s="152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49"/>
      <c r="R900" s="154"/>
      <c r="S900" s="151"/>
      <c r="T900" s="436"/>
      <c r="U900" s="413"/>
      <c r="V900" s="150"/>
    </row>
    <row r="901" spans="1:22" ht="12.75" customHeight="1" x14ac:dyDescent="0.2">
      <c r="A901" s="151"/>
      <c r="B901" s="152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49"/>
      <c r="R901" s="154"/>
      <c r="S901" s="151"/>
      <c r="T901" s="436"/>
      <c r="U901" s="413"/>
      <c r="V901" s="150"/>
    </row>
    <row r="902" spans="1:22" ht="12.75" customHeight="1" x14ac:dyDescent="0.2">
      <c r="A902" s="151"/>
      <c r="B902" s="152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49"/>
      <c r="R902" s="154"/>
      <c r="S902" s="151"/>
      <c r="T902" s="436"/>
      <c r="U902" s="413"/>
      <c r="V902" s="150"/>
    </row>
    <row r="903" spans="1:22" ht="12.75" customHeight="1" x14ac:dyDescent="0.2">
      <c r="A903" s="151"/>
      <c r="B903" s="152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49"/>
      <c r="R903" s="154"/>
      <c r="S903" s="151"/>
      <c r="T903" s="436"/>
      <c r="U903" s="413"/>
      <c r="V903" s="150"/>
    </row>
    <row r="904" spans="1:22" ht="12.75" customHeight="1" x14ac:dyDescent="0.2">
      <c r="A904" s="151"/>
      <c r="B904" s="152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49"/>
      <c r="R904" s="154"/>
      <c r="S904" s="151"/>
      <c r="T904" s="436"/>
      <c r="U904" s="413"/>
      <c r="V904" s="150"/>
    </row>
    <row r="905" spans="1:22" ht="12.75" customHeight="1" x14ac:dyDescent="0.2">
      <c r="A905" s="151"/>
      <c r="B905" s="152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49"/>
      <c r="R905" s="154"/>
      <c r="S905" s="151"/>
      <c r="T905" s="436"/>
      <c r="U905" s="413"/>
      <c r="V905" s="150"/>
    </row>
    <row r="906" spans="1:22" ht="12.75" customHeight="1" x14ac:dyDescent="0.2">
      <c r="A906" s="151"/>
      <c r="B906" s="152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49"/>
      <c r="R906" s="154"/>
      <c r="S906" s="151"/>
      <c r="T906" s="436"/>
      <c r="U906" s="413"/>
      <c r="V906" s="150"/>
    </row>
    <row r="907" spans="1:22" ht="12.75" customHeight="1" x14ac:dyDescent="0.2">
      <c r="A907" s="151"/>
      <c r="B907" s="152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49"/>
      <c r="R907" s="154"/>
      <c r="S907" s="151"/>
      <c r="T907" s="436"/>
      <c r="U907" s="413"/>
      <c r="V907" s="150"/>
    </row>
    <row r="908" spans="1:22" ht="12.75" customHeight="1" x14ac:dyDescent="0.2">
      <c r="A908" s="151"/>
      <c r="B908" s="152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49"/>
      <c r="R908" s="154"/>
      <c r="S908" s="151"/>
      <c r="T908" s="436"/>
      <c r="U908" s="413"/>
      <c r="V908" s="150"/>
    </row>
    <row r="909" spans="1:22" ht="12.75" customHeight="1" x14ac:dyDescent="0.2">
      <c r="A909" s="151"/>
      <c r="B909" s="152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49"/>
      <c r="R909" s="154"/>
      <c r="S909" s="151"/>
      <c r="T909" s="436"/>
      <c r="U909" s="413"/>
      <c r="V909" s="150"/>
    </row>
    <row r="910" spans="1:22" ht="12.75" customHeight="1" x14ac:dyDescent="0.2">
      <c r="A910" s="151"/>
      <c r="B910" s="152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49"/>
      <c r="R910" s="154"/>
      <c r="S910" s="151"/>
      <c r="T910" s="436"/>
      <c r="U910" s="413"/>
      <c r="V910" s="150"/>
    </row>
    <row r="911" spans="1:22" ht="12.75" customHeight="1" x14ac:dyDescent="0.2">
      <c r="A911" s="151"/>
      <c r="B911" s="152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49"/>
      <c r="R911" s="154"/>
      <c r="S911" s="151"/>
      <c r="T911" s="436"/>
      <c r="U911" s="413"/>
      <c r="V911" s="150"/>
    </row>
    <row r="912" spans="1:22" ht="12.75" customHeight="1" x14ac:dyDescent="0.2">
      <c r="A912" s="151"/>
      <c r="B912" s="152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49"/>
      <c r="R912" s="154"/>
      <c r="S912" s="151"/>
      <c r="T912" s="436"/>
      <c r="U912" s="413"/>
      <c r="V912" s="150"/>
    </row>
    <row r="913" spans="1:22" ht="12.75" customHeight="1" x14ac:dyDescent="0.2">
      <c r="A913" s="151"/>
      <c r="B913" s="152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49"/>
      <c r="R913" s="154"/>
      <c r="S913" s="151"/>
      <c r="T913" s="436"/>
      <c r="U913" s="413"/>
      <c r="V913" s="150"/>
    </row>
    <row r="914" spans="1:22" ht="12.75" customHeight="1" x14ac:dyDescent="0.2">
      <c r="A914" s="151"/>
      <c r="B914" s="152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49"/>
      <c r="R914" s="154"/>
      <c r="S914" s="151"/>
      <c r="T914" s="436"/>
      <c r="U914" s="413"/>
      <c r="V914" s="150"/>
    </row>
    <row r="915" spans="1:22" ht="12.75" customHeight="1" x14ac:dyDescent="0.2">
      <c r="A915" s="151"/>
      <c r="B915" s="152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49"/>
      <c r="R915" s="154"/>
      <c r="S915" s="151"/>
      <c r="T915" s="436"/>
      <c r="U915" s="413"/>
      <c r="V915" s="150"/>
    </row>
    <row r="916" spans="1:22" ht="12.75" customHeight="1" x14ac:dyDescent="0.2">
      <c r="A916" s="151"/>
      <c r="B916" s="152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49"/>
      <c r="R916" s="154"/>
      <c r="S916" s="151"/>
      <c r="T916" s="436"/>
      <c r="U916" s="413"/>
      <c r="V916" s="150"/>
    </row>
    <row r="917" spans="1:22" ht="12.75" customHeight="1" x14ac:dyDescent="0.2">
      <c r="A917" s="151"/>
      <c r="B917" s="152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49"/>
      <c r="R917" s="154"/>
      <c r="S917" s="151"/>
      <c r="T917" s="436"/>
      <c r="U917" s="413"/>
      <c r="V917" s="150"/>
    </row>
    <row r="918" spans="1:22" ht="12.75" customHeight="1" x14ac:dyDescent="0.2">
      <c r="A918" s="151"/>
      <c r="B918" s="152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49"/>
      <c r="R918" s="154"/>
      <c r="S918" s="151"/>
      <c r="T918" s="436"/>
      <c r="U918" s="413"/>
      <c r="V918" s="150"/>
    </row>
    <row r="919" spans="1:22" ht="12.75" customHeight="1" x14ac:dyDescent="0.2">
      <c r="A919" s="151"/>
      <c r="B919" s="152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49"/>
      <c r="R919" s="154"/>
      <c r="S919" s="151"/>
      <c r="T919" s="436"/>
      <c r="U919" s="413"/>
      <c r="V919" s="150"/>
    </row>
    <row r="920" spans="1:22" ht="12.75" customHeight="1" x14ac:dyDescent="0.2">
      <c r="A920" s="151"/>
      <c r="B920" s="152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49"/>
      <c r="R920" s="154"/>
      <c r="S920" s="151"/>
      <c r="T920" s="436"/>
      <c r="U920" s="413"/>
      <c r="V920" s="150"/>
    </row>
    <row r="921" spans="1:22" ht="12.75" customHeight="1" x14ac:dyDescent="0.2">
      <c r="A921" s="151"/>
      <c r="B921" s="152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49"/>
      <c r="R921" s="154"/>
      <c r="S921" s="151"/>
      <c r="T921" s="436"/>
      <c r="U921" s="413"/>
      <c r="V921" s="150"/>
    </row>
    <row r="922" spans="1:22" ht="12.75" customHeight="1" x14ac:dyDescent="0.2">
      <c r="A922" s="151"/>
      <c r="B922" s="152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49"/>
      <c r="R922" s="154"/>
      <c r="S922" s="151"/>
      <c r="T922" s="436"/>
      <c r="U922" s="413"/>
      <c r="V922" s="150"/>
    </row>
    <row r="923" spans="1:22" ht="12.75" customHeight="1" x14ac:dyDescent="0.2">
      <c r="A923" s="151"/>
      <c r="B923" s="152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49"/>
      <c r="R923" s="154"/>
      <c r="S923" s="151"/>
      <c r="T923" s="436"/>
      <c r="U923" s="413"/>
      <c r="V923" s="150"/>
    </row>
    <row r="924" spans="1:22" ht="12.75" customHeight="1" x14ac:dyDescent="0.2">
      <c r="A924" s="151"/>
      <c r="B924" s="152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49"/>
      <c r="R924" s="154"/>
      <c r="S924" s="151"/>
      <c r="T924" s="436"/>
      <c r="U924" s="413"/>
      <c r="V924" s="150"/>
    </row>
    <row r="925" spans="1:22" ht="12.75" customHeight="1" x14ac:dyDescent="0.2">
      <c r="A925" s="151"/>
      <c r="B925" s="152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49"/>
      <c r="R925" s="154"/>
      <c r="S925" s="151"/>
      <c r="T925" s="436"/>
      <c r="U925" s="413"/>
      <c r="V925" s="150"/>
    </row>
    <row r="926" spans="1:22" ht="12.75" customHeight="1" x14ac:dyDescent="0.2">
      <c r="A926" s="151"/>
      <c r="B926" s="152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49"/>
      <c r="R926" s="154"/>
      <c r="S926" s="151"/>
      <c r="T926" s="436"/>
      <c r="U926" s="413"/>
      <c r="V926" s="150"/>
    </row>
    <row r="927" spans="1:22" ht="12.75" customHeight="1" x14ac:dyDescent="0.2">
      <c r="A927" s="151"/>
      <c r="B927" s="152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49"/>
      <c r="R927" s="154"/>
      <c r="S927" s="151"/>
      <c r="T927" s="436"/>
      <c r="U927" s="413"/>
      <c r="V927" s="150"/>
    </row>
    <row r="928" spans="1:22" ht="12.75" customHeight="1" x14ac:dyDescent="0.2">
      <c r="A928" s="151"/>
      <c r="B928" s="152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49"/>
      <c r="R928" s="154"/>
      <c r="S928" s="151"/>
      <c r="T928" s="436"/>
      <c r="U928" s="413"/>
      <c r="V928" s="150"/>
    </row>
    <row r="929" spans="1:22" ht="12.75" customHeight="1" x14ac:dyDescent="0.2">
      <c r="A929" s="151"/>
      <c r="B929" s="152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49"/>
      <c r="R929" s="154"/>
      <c r="S929" s="151"/>
      <c r="T929" s="436"/>
      <c r="U929" s="413"/>
      <c r="V929" s="150"/>
    </row>
    <row r="930" spans="1:22" ht="12.75" customHeight="1" x14ac:dyDescent="0.2">
      <c r="A930" s="151"/>
      <c r="B930" s="152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49"/>
      <c r="R930" s="154"/>
      <c r="S930" s="151"/>
      <c r="T930" s="436"/>
      <c r="U930" s="413"/>
      <c r="V930" s="150"/>
    </row>
    <row r="931" spans="1:22" ht="12.75" customHeight="1" x14ac:dyDescent="0.2">
      <c r="A931" s="151"/>
      <c r="B931" s="152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49"/>
      <c r="R931" s="154"/>
      <c r="S931" s="151"/>
      <c r="T931" s="436"/>
      <c r="U931" s="413"/>
      <c r="V931" s="150"/>
    </row>
    <row r="932" spans="1:22" ht="12.75" customHeight="1" x14ac:dyDescent="0.2">
      <c r="A932" s="151"/>
      <c r="B932" s="152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49"/>
      <c r="R932" s="154"/>
      <c r="S932" s="151"/>
      <c r="T932" s="436"/>
      <c r="U932" s="413"/>
      <c r="V932" s="150"/>
    </row>
    <row r="933" spans="1:22" ht="12.75" customHeight="1" x14ac:dyDescent="0.2">
      <c r="A933" s="151"/>
      <c r="B933" s="152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49"/>
      <c r="R933" s="154"/>
      <c r="S933" s="151"/>
      <c r="T933" s="436"/>
      <c r="U933" s="413"/>
      <c r="V933" s="150"/>
    </row>
    <row r="934" spans="1:22" ht="12.75" customHeight="1" x14ac:dyDescent="0.2">
      <c r="A934" s="151"/>
      <c r="B934" s="152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49"/>
      <c r="R934" s="154"/>
      <c r="S934" s="151"/>
      <c r="T934" s="436"/>
      <c r="U934" s="413"/>
      <c r="V934" s="150"/>
    </row>
    <row r="935" spans="1:22" ht="12.75" customHeight="1" x14ac:dyDescent="0.2">
      <c r="A935" s="151"/>
      <c r="B935" s="152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49"/>
      <c r="R935" s="154"/>
      <c r="S935" s="151"/>
      <c r="T935" s="436"/>
      <c r="U935" s="413"/>
      <c r="V935" s="150"/>
    </row>
    <row r="936" spans="1:22" ht="12.75" customHeight="1" x14ac:dyDescent="0.2">
      <c r="A936" s="151"/>
      <c r="B936" s="152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49"/>
      <c r="R936" s="154"/>
      <c r="S936" s="151"/>
      <c r="T936" s="436"/>
      <c r="U936" s="413"/>
      <c r="V936" s="150"/>
    </row>
    <row r="937" spans="1:22" ht="12.75" customHeight="1" x14ac:dyDescent="0.2">
      <c r="A937" s="151"/>
      <c r="B937" s="152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49"/>
      <c r="R937" s="154"/>
      <c r="S937" s="151"/>
      <c r="T937" s="436"/>
      <c r="U937" s="413"/>
      <c r="V937" s="150"/>
    </row>
    <row r="938" spans="1:22" ht="12.75" customHeight="1" x14ac:dyDescent="0.2">
      <c r="A938" s="151"/>
      <c r="B938" s="152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49"/>
      <c r="R938" s="154"/>
      <c r="S938" s="151"/>
      <c r="T938" s="436"/>
      <c r="U938" s="413"/>
      <c r="V938" s="150"/>
    </row>
    <row r="939" spans="1:22" ht="12.75" customHeight="1" x14ac:dyDescent="0.2">
      <c r="A939" s="151"/>
      <c r="B939" s="152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49"/>
      <c r="R939" s="154"/>
      <c r="S939" s="151"/>
      <c r="T939" s="436"/>
      <c r="U939" s="413"/>
      <c r="V939" s="150"/>
    </row>
    <row r="940" spans="1:22" ht="12.75" customHeight="1" x14ac:dyDescent="0.2">
      <c r="A940" s="151"/>
      <c r="B940" s="152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49"/>
      <c r="R940" s="154"/>
      <c r="S940" s="151"/>
      <c r="T940" s="436"/>
      <c r="U940" s="413"/>
      <c r="V940" s="150"/>
    </row>
    <row r="941" spans="1:22" ht="12.75" customHeight="1" x14ac:dyDescent="0.2">
      <c r="A941" s="151"/>
      <c r="B941" s="152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49"/>
      <c r="R941" s="154"/>
      <c r="S941" s="151"/>
      <c r="T941" s="436"/>
      <c r="U941" s="413"/>
      <c r="V941" s="150"/>
    </row>
    <row r="942" spans="1:22" ht="12.75" customHeight="1" x14ac:dyDescent="0.2">
      <c r="A942" s="151"/>
      <c r="B942" s="152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49"/>
      <c r="R942" s="154"/>
      <c r="S942" s="151"/>
      <c r="T942" s="436"/>
      <c r="U942" s="413"/>
      <c r="V942" s="150"/>
    </row>
    <row r="943" spans="1:22" ht="12.75" customHeight="1" x14ac:dyDescent="0.2">
      <c r="A943" s="151"/>
      <c r="B943" s="152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49"/>
      <c r="R943" s="154"/>
      <c r="S943" s="151"/>
      <c r="T943" s="436"/>
      <c r="U943" s="413"/>
      <c r="V943" s="150"/>
    </row>
    <row r="944" spans="1:22" ht="12.75" customHeight="1" x14ac:dyDescent="0.2">
      <c r="A944" s="151"/>
      <c r="B944" s="152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49"/>
      <c r="R944" s="154"/>
      <c r="S944" s="151"/>
      <c r="T944" s="436"/>
      <c r="U944" s="413"/>
      <c r="V944" s="150"/>
    </row>
    <row r="945" spans="1:22" ht="12.75" customHeight="1" x14ac:dyDescent="0.2">
      <c r="A945" s="151"/>
      <c r="B945" s="152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49"/>
      <c r="R945" s="154"/>
      <c r="S945" s="151"/>
      <c r="T945" s="436"/>
      <c r="U945" s="413"/>
      <c r="V945" s="150"/>
    </row>
    <row r="946" spans="1:22" ht="12.75" customHeight="1" x14ac:dyDescent="0.2">
      <c r="A946" s="151"/>
      <c r="B946" s="152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49"/>
      <c r="R946" s="154"/>
      <c r="S946" s="151"/>
      <c r="T946" s="436"/>
      <c r="U946" s="413"/>
      <c r="V946" s="150"/>
    </row>
    <row r="947" spans="1:22" ht="12.75" customHeight="1" x14ac:dyDescent="0.2">
      <c r="A947" s="151"/>
      <c r="B947" s="152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49"/>
      <c r="R947" s="154"/>
      <c r="S947" s="151"/>
      <c r="T947" s="436"/>
      <c r="U947" s="413"/>
      <c r="V947" s="150"/>
    </row>
    <row r="948" spans="1:22" ht="12.75" customHeight="1" x14ac:dyDescent="0.2">
      <c r="A948" s="151"/>
      <c r="B948" s="152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49"/>
      <c r="R948" s="154"/>
      <c r="S948" s="151"/>
      <c r="T948" s="436"/>
      <c r="U948" s="413"/>
      <c r="V948" s="150"/>
    </row>
    <row r="949" spans="1:22" ht="12.75" customHeight="1" x14ac:dyDescent="0.2">
      <c r="A949" s="151"/>
      <c r="B949" s="152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49"/>
      <c r="R949" s="154"/>
      <c r="S949" s="151"/>
      <c r="T949" s="436"/>
      <c r="U949" s="413"/>
      <c r="V949" s="150"/>
    </row>
    <row r="950" spans="1:22" ht="12.75" customHeight="1" x14ac:dyDescent="0.2">
      <c r="A950" s="151"/>
      <c r="B950" s="152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49"/>
      <c r="R950" s="154"/>
      <c r="S950" s="151"/>
      <c r="T950" s="436"/>
      <c r="U950" s="413"/>
      <c r="V950" s="150"/>
    </row>
    <row r="951" spans="1:22" ht="12.75" customHeight="1" x14ac:dyDescent="0.2">
      <c r="A951" s="151"/>
      <c r="B951" s="152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49"/>
      <c r="R951" s="154"/>
      <c r="S951" s="151"/>
      <c r="T951" s="436"/>
      <c r="U951" s="413"/>
      <c r="V951" s="150"/>
    </row>
    <row r="952" spans="1:22" ht="12.75" customHeight="1" x14ac:dyDescent="0.2">
      <c r="A952" s="151"/>
      <c r="B952" s="152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49"/>
      <c r="R952" s="154"/>
      <c r="S952" s="151"/>
      <c r="T952" s="436"/>
      <c r="U952" s="413"/>
      <c r="V952" s="150"/>
    </row>
    <row r="953" spans="1:22" ht="12.75" customHeight="1" x14ac:dyDescent="0.2">
      <c r="A953" s="151"/>
      <c r="B953" s="152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49"/>
      <c r="R953" s="154"/>
      <c r="S953" s="151"/>
      <c r="T953" s="436"/>
      <c r="U953" s="413"/>
      <c r="V953" s="150"/>
    </row>
    <row r="954" spans="1:22" ht="12.75" customHeight="1" x14ac:dyDescent="0.2">
      <c r="A954" s="151"/>
      <c r="B954" s="152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49"/>
      <c r="R954" s="154"/>
      <c r="S954" s="151"/>
      <c r="T954" s="436"/>
      <c r="U954" s="413"/>
      <c r="V954" s="150"/>
    </row>
    <row r="955" spans="1:22" ht="12.75" customHeight="1" x14ac:dyDescent="0.2">
      <c r="A955" s="151"/>
      <c r="B955" s="152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49"/>
      <c r="R955" s="154"/>
      <c r="S955" s="151"/>
      <c r="T955" s="436"/>
      <c r="U955" s="413"/>
      <c r="V955" s="150"/>
    </row>
    <row r="956" spans="1:22" ht="12.75" customHeight="1" x14ac:dyDescent="0.2">
      <c r="A956" s="151"/>
      <c r="B956" s="152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49"/>
      <c r="R956" s="154"/>
      <c r="S956" s="151"/>
      <c r="T956" s="436"/>
      <c r="U956" s="413"/>
      <c r="V956" s="150"/>
    </row>
    <row r="957" spans="1:22" ht="12.75" customHeight="1" x14ac:dyDescent="0.2">
      <c r="A957" s="151"/>
      <c r="B957" s="152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49"/>
      <c r="R957" s="154"/>
      <c r="S957" s="151"/>
      <c r="T957" s="436"/>
      <c r="U957" s="413"/>
      <c r="V957" s="150"/>
    </row>
    <row r="958" spans="1:22" ht="12.75" customHeight="1" x14ac:dyDescent="0.2">
      <c r="A958" s="151"/>
      <c r="B958" s="152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49"/>
      <c r="R958" s="154"/>
      <c r="S958" s="151"/>
      <c r="T958" s="436"/>
      <c r="U958" s="413"/>
      <c r="V958" s="150"/>
    </row>
    <row r="959" spans="1:22" ht="12.75" customHeight="1" x14ac:dyDescent="0.2">
      <c r="A959" s="151"/>
      <c r="B959" s="152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49"/>
      <c r="R959" s="154"/>
      <c r="S959" s="151"/>
      <c r="T959" s="436"/>
      <c r="U959" s="413"/>
      <c r="V959" s="150"/>
    </row>
    <row r="960" spans="1:22" ht="12.75" customHeight="1" x14ac:dyDescent="0.2">
      <c r="A960" s="151"/>
      <c r="B960" s="152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49"/>
      <c r="R960" s="154"/>
      <c r="S960" s="151"/>
      <c r="T960" s="436"/>
      <c r="U960" s="413"/>
      <c r="V960" s="150"/>
    </row>
    <row r="961" spans="1:22" ht="12.75" customHeight="1" x14ac:dyDescent="0.2">
      <c r="A961" s="151"/>
      <c r="B961" s="152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49"/>
      <c r="R961" s="154"/>
      <c r="S961" s="151"/>
      <c r="T961" s="436"/>
      <c r="U961" s="413"/>
      <c r="V961" s="150"/>
    </row>
    <row r="962" spans="1:22" ht="12.75" customHeight="1" x14ac:dyDescent="0.2">
      <c r="A962" s="151"/>
      <c r="B962" s="152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49"/>
      <c r="R962" s="154"/>
      <c r="S962" s="151"/>
      <c r="T962" s="436"/>
      <c r="U962" s="413"/>
      <c r="V962" s="150"/>
    </row>
    <row r="963" spans="1:22" ht="12.75" customHeight="1" x14ac:dyDescent="0.2">
      <c r="A963" s="151"/>
      <c r="B963" s="152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49"/>
      <c r="R963" s="154"/>
      <c r="S963" s="151"/>
      <c r="T963" s="436"/>
      <c r="U963" s="413"/>
      <c r="V963" s="150"/>
    </row>
    <row r="964" spans="1:22" ht="12.75" customHeight="1" x14ac:dyDescent="0.2">
      <c r="A964" s="151"/>
      <c r="B964" s="152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49"/>
      <c r="R964" s="154"/>
      <c r="S964" s="151"/>
      <c r="T964" s="436"/>
      <c r="U964" s="413"/>
      <c r="V964" s="150"/>
    </row>
    <row r="965" spans="1:22" ht="12.75" customHeight="1" x14ac:dyDescent="0.2">
      <c r="A965" s="151"/>
      <c r="B965" s="152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49"/>
      <c r="R965" s="154"/>
      <c r="S965" s="151"/>
      <c r="T965" s="436"/>
      <c r="U965" s="413"/>
      <c r="V965" s="150"/>
    </row>
    <row r="966" spans="1:22" ht="12.75" customHeight="1" x14ac:dyDescent="0.2">
      <c r="A966" s="151"/>
      <c r="B966" s="152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49"/>
      <c r="R966" s="154"/>
      <c r="S966" s="151"/>
      <c r="T966" s="436"/>
      <c r="U966" s="413"/>
      <c r="V966" s="150"/>
    </row>
    <row r="967" spans="1:22" ht="12.75" customHeight="1" x14ac:dyDescent="0.2">
      <c r="A967" s="151"/>
      <c r="B967" s="152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49"/>
      <c r="R967" s="154"/>
      <c r="S967" s="151"/>
      <c r="T967" s="436"/>
      <c r="U967" s="413"/>
      <c r="V967" s="150"/>
    </row>
    <row r="968" spans="1:22" ht="12.75" customHeight="1" x14ac:dyDescent="0.2">
      <c r="A968" s="151"/>
      <c r="B968" s="152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49"/>
      <c r="R968" s="154"/>
      <c r="S968" s="151"/>
      <c r="T968" s="436"/>
      <c r="U968" s="413"/>
      <c r="V968" s="150"/>
    </row>
    <row r="969" spans="1:22" ht="12.75" customHeight="1" x14ac:dyDescent="0.2">
      <c r="A969" s="151"/>
      <c r="B969" s="152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49"/>
      <c r="R969" s="154"/>
      <c r="S969" s="151"/>
      <c r="T969" s="436"/>
      <c r="U969" s="413"/>
      <c r="V969" s="150"/>
    </row>
    <row r="970" spans="1:22" ht="12.75" customHeight="1" x14ac:dyDescent="0.2">
      <c r="A970" s="151"/>
      <c r="B970" s="152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49"/>
      <c r="R970" s="154"/>
      <c r="S970" s="151"/>
      <c r="T970" s="436"/>
      <c r="U970" s="413"/>
      <c r="V970" s="150"/>
    </row>
    <row r="971" spans="1:22" ht="12.75" customHeight="1" x14ac:dyDescent="0.2">
      <c r="A971" s="151"/>
      <c r="B971" s="152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49"/>
      <c r="R971" s="154"/>
      <c r="S971" s="151"/>
      <c r="T971" s="436"/>
      <c r="U971" s="413"/>
      <c r="V971" s="150"/>
    </row>
    <row r="972" spans="1:22" ht="12.75" customHeight="1" x14ac:dyDescent="0.2">
      <c r="A972" s="151"/>
      <c r="B972" s="152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49"/>
      <c r="R972" s="154"/>
      <c r="S972" s="151"/>
      <c r="T972" s="436"/>
      <c r="U972" s="413"/>
      <c r="V972" s="150"/>
    </row>
    <row r="973" spans="1:22" ht="12.75" customHeight="1" x14ac:dyDescent="0.2">
      <c r="A973" s="151"/>
      <c r="B973" s="152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49"/>
      <c r="R973" s="154"/>
      <c r="S973" s="151"/>
      <c r="T973" s="436"/>
      <c r="U973" s="413"/>
      <c r="V973" s="150"/>
    </row>
    <row r="974" spans="1:22" ht="12.75" customHeight="1" x14ac:dyDescent="0.2">
      <c r="A974" s="151"/>
      <c r="B974" s="152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49"/>
      <c r="R974" s="154"/>
      <c r="S974" s="151"/>
      <c r="T974" s="436"/>
      <c r="U974" s="413"/>
      <c r="V974" s="150"/>
    </row>
    <row r="975" spans="1:22" ht="12.75" customHeight="1" x14ac:dyDescent="0.2">
      <c r="A975" s="151"/>
      <c r="B975" s="152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49"/>
      <c r="R975" s="154"/>
      <c r="S975" s="151"/>
      <c r="T975" s="436"/>
      <c r="U975" s="413"/>
      <c r="V975" s="150"/>
    </row>
    <row r="976" spans="1:22" ht="12.75" customHeight="1" x14ac:dyDescent="0.2">
      <c r="A976" s="151"/>
      <c r="B976" s="152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49"/>
      <c r="R976" s="154"/>
      <c r="S976" s="151"/>
      <c r="T976" s="436"/>
      <c r="U976" s="413"/>
      <c r="V976" s="150"/>
    </row>
    <row r="977" spans="1:22" ht="12.75" customHeight="1" x14ac:dyDescent="0.2">
      <c r="A977" s="151"/>
      <c r="B977" s="152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49"/>
      <c r="R977" s="154"/>
      <c r="S977" s="151"/>
      <c r="T977" s="436"/>
      <c r="U977" s="413"/>
      <c r="V977" s="150"/>
    </row>
    <row r="978" spans="1:22" ht="12.75" customHeight="1" x14ac:dyDescent="0.2">
      <c r="A978" s="151"/>
      <c r="B978" s="152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49"/>
      <c r="R978" s="154"/>
      <c r="S978" s="151"/>
      <c r="T978" s="436"/>
      <c r="U978" s="413"/>
      <c r="V978" s="150"/>
    </row>
    <row r="979" spans="1:22" ht="12.75" customHeight="1" x14ac:dyDescent="0.2">
      <c r="A979" s="151"/>
      <c r="B979" s="152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49"/>
      <c r="R979" s="154"/>
      <c r="S979" s="151"/>
      <c r="T979" s="436"/>
      <c r="U979" s="413"/>
      <c r="V979" s="150"/>
    </row>
    <row r="980" spans="1:22" ht="12.75" customHeight="1" x14ac:dyDescent="0.2">
      <c r="A980" s="151"/>
      <c r="B980" s="152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49"/>
      <c r="R980" s="154"/>
      <c r="S980" s="151"/>
      <c r="T980" s="436"/>
      <c r="U980" s="413"/>
      <c r="V980" s="150"/>
    </row>
    <row r="981" spans="1:22" ht="12.75" customHeight="1" x14ac:dyDescent="0.2">
      <c r="A981" s="151"/>
      <c r="B981" s="152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49"/>
      <c r="R981" s="154"/>
      <c r="S981" s="151"/>
      <c r="T981" s="436"/>
      <c r="U981" s="413"/>
      <c r="V981" s="150"/>
    </row>
    <row r="982" spans="1:22" ht="12.75" customHeight="1" x14ac:dyDescent="0.2">
      <c r="A982" s="151"/>
      <c r="B982" s="152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49"/>
      <c r="R982" s="154"/>
      <c r="S982" s="151"/>
      <c r="T982" s="436"/>
      <c r="U982" s="413"/>
      <c r="V982" s="150"/>
    </row>
    <row r="983" spans="1:22" ht="12.75" customHeight="1" x14ac:dyDescent="0.2">
      <c r="A983" s="151"/>
      <c r="B983" s="152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49"/>
      <c r="R983" s="154"/>
      <c r="S983" s="151"/>
      <c r="T983" s="436"/>
      <c r="U983" s="413"/>
      <c r="V983" s="150"/>
    </row>
    <row r="984" spans="1:22" ht="12.75" customHeight="1" x14ac:dyDescent="0.2">
      <c r="A984" s="151"/>
      <c r="B984" s="152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49"/>
      <c r="R984" s="154"/>
      <c r="S984" s="151"/>
      <c r="T984" s="436"/>
      <c r="U984" s="413"/>
      <c r="V984" s="150"/>
    </row>
    <row r="985" spans="1:22" ht="12.75" customHeight="1" x14ac:dyDescent="0.2">
      <c r="A985" s="151"/>
      <c r="B985" s="152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49"/>
      <c r="R985" s="154"/>
      <c r="S985" s="151"/>
      <c r="T985" s="436"/>
      <c r="U985" s="413"/>
      <c r="V985" s="150"/>
    </row>
    <row r="986" spans="1:22" ht="12.75" customHeight="1" x14ac:dyDescent="0.2">
      <c r="A986" s="151"/>
      <c r="B986" s="152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49"/>
      <c r="R986" s="154"/>
      <c r="S986" s="151"/>
      <c r="T986" s="436"/>
      <c r="U986" s="413"/>
      <c r="V986" s="150"/>
    </row>
    <row r="987" spans="1:22" ht="12.75" customHeight="1" x14ac:dyDescent="0.2">
      <c r="A987" s="151"/>
      <c r="B987" s="152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49"/>
      <c r="R987" s="154"/>
      <c r="S987" s="151"/>
      <c r="T987" s="436"/>
      <c r="U987" s="413"/>
      <c r="V987" s="150"/>
    </row>
    <row r="988" spans="1:22" ht="12.75" customHeight="1" x14ac:dyDescent="0.2">
      <c r="A988" s="151"/>
      <c r="B988" s="152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49"/>
      <c r="R988" s="154"/>
      <c r="S988" s="151"/>
      <c r="T988" s="436"/>
      <c r="U988" s="413"/>
      <c r="V988" s="150"/>
    </row>
    <row r="989" spans="1:22" ht="12.75" customHeight="1" x14ac:dyDescent="0.2">
      <c r="A989" s="151"/>
      <c r="B989" s="152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49"/>
      <c r="R989" s="154"/>
      <c r="S989" s="151"/>
      <c r="T989" s="436"/>
      <c r="U989" s="413"/>
      <c r="V989" s="150"/>
    </row>
    <row r="990" spans="1:22" ht="12.75" customHeight="1" x14ac:dyDescent="0.2">
      <c r="A990" s="151"/>
      <c r="B990" s="152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49"/>
      <c r="R990" s="154"/>
      <c r="S990" s="151"/>
      <c r="T990" s="436"/>
      <c r="U990" s="413"/>
      <c r="V990" s="150"/>
    </row>
    <row r="991" spans="1:22" ht="12.75" customHeight="1" x14ac:dyDescent="0.2">
      <c r="A991" s="151"/>
      <c r="B991" s="152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49"/>
      <c r="R991" s="154"/>
      <c r="S991" s="151"/>
      <c r="T991" s="436"/>
      <c r="U991" s="413"/>
      <c r="V991" s="150"/>
    </row>
    <row r="992" spans="1:22" ht="12.75" customHeight="1" x14ac:dyDescent="0.2">
      <c r="A992" s="151"/>
      <c r="B992" s="152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49"/>
      <c r="R992" s="154"/>
      <c r="S992" s="151"/>
      <c r="T992" s="436"/>
      <c r="U992" s="413"/>
      <c r="V992" s="150"/>
    </row>
    <row r="993" spans="1:22" ht="12.75" customHeight="1" x14ac:dyDescent="0.2">
      <c r="A993" s="151"/>
      <c r="B993" s="152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49"/>
      <c r="R993" s="154"/>
      <c r="S993" s="151"/>
      <c r="T993" s="436"/>
      <c r="U993" s="413"/>
      <c r="V993" s="150"/>
    </row>
    <row r="994" spans="1:22" ht="12.75" customHeight="1" x14ac:dyDescent="0.2">
      <c r="A994" s="151"/>
      <c r="B994" s="152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49"/>
      <c r="R994" s="154"/>
      <c r="S994" s="151"/>
      <c r="T994" s="436"/>
      <c r="U994" s="413"/>
      <c r="V994" s="150"/>
    </row>
    <row r="995" spans="1:22" ht="12.75" customHeight="1" x14ac:dyDescent="0.2">
      <c r="A995" s="151"/>
      <c r="B995" s="152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49"/>
      <c r="R995" s="154"/>
      <c r="S995" s="151"/>
      <c r="T995" s="436"/>
      <c r="U995" s="413"/>
      <c r="V995" s="150"/>
    </row>
    <row r="996" spans="1:22" ht="12.75" customHeight="1" x14ac:dyDescent="0.2">
      <c r="A996" s="151"/>
      <c r="B996" s="152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49"/>
      <c r="R996" s="154"/>
      <c r="S996" s="151"/>
      <c r="T996" s="436"/>
      <c r="U996" s="413"/>
      <c r="V996" s="150"/>
    </row>
    <row r="997" spans="1:22" ht="12.75" customHeight="1" x14ac:dyDescent="0.2">
      <c r="A997" s="151"/>
      <c r="B997" s="152"/>
      <c r="C997" s="153"/>
      <c r="D997" s="153"/>
      <c r="E997" s="153"/>
      <c r="F997" s="153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49"/>
      <c r="R997" s="154"/>
      <c r="S997" s="151"/>
      <c r="T997" s="436"/>
      <c r="U997" s="413"/>
      <c r="V997" s="150"/>
    </row>
    <row r="998" spans="1:22" ht="12.75" customHeight="1" x14ac:dyDescent="0.2">
      <c r="A998" s="151"/>
      <c r="B998" s="152"/>
      <c r="C998" s="153"/>
      <c r="D998" s="153"/>
      <c r="E998" s="153"/>
      <c r="F998" s="153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49"/>
      <c r="R998" s="154"/>
      <c r="S998" s="151"/>
      <c r="T998" s="436"/>
      <c r="U998" s="413"/>
      <c r="V998" s="150"/>
    </row>
    <row r="999" spans="1:22" ht="12.75" customHeight="1" x14ac:dyDescent="0.2">
      <c r="A999" s="151"/>
      <c r="B999" s="152"/>
      <c r="C999" s="153"/>
      <c r="D999" s="153"/>
      <c r="E999" s="153"/>
      <c r="F999" s="153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49"/>
      <c r="R999" s="154"/>
      <c r="S999" s="151"/>
      <c r="T999" s="436"/>
      <c r="U999" s="413"/>
      <c r="V999" s="150"/>
    </row>
    <row r="1000" spans="1:22" ht="12.75" customHeight="1" x14ac:dyDescent="0.2">
      <c r="A1000" s="151"/>
      <c r="B1000" s="152"/>
      <c r="C1000" s="153"/>
      <c r="D1000" s="153"/>
      <c r="E1000" s="153"/>
      <c r="F1000" s="153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49"/>
      <c r="R1000" s="154"/>
      <c r="S1000" s="151"/>
      <c r="T1000" s="436"/>
      <c r="U1000" s="413"/>
      <c r="V1000" s="150"/>
    </row>
    <row r="1001" spans="1:22" ht="12.75" customHeight="1" x14ac:dyDescent="0.2">
      <c r="A1001" s="151"/>
      <c r="B1001" s="152"/>
      <c r="C1001" s="153"/>
      <c r="D1001" s="153"/>
      <c r="E1001" s="153"/>
      <c r="F1001" s="153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49"/>
      <c r="R1001" s="154"/>
      <c r="S1001" s="151"/>
      <c r="T1001" s="436"/>
      <c r="U1001" s="413"/>
      <c r="V1001" s="150"/>
    </row>
    <row r="1002" spans="1:22" ht="12.75" customHeight="1" x14ac:dyDescent="0.2">
      <c r="A1002" s="151"/>
      <c r="B1002" s="152"/>
      <c r="C1002" s="153"/>
      <c r="D1002" s="153"/>
      <c r="E1002" s="153"/>
      <c r="F1002" s="153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49"/>
      <c r="R1002" s="154"/>
      <c r="S1002" s="151"/>
      <c r="T1002" s="436"/>
      <c r="U1002" s="413"/>
      <c r="V1002" s="150"/>
    </row>
    <row r="1003" spans="1:22" ht="12.75" customHeight="1" x14ac:dyDescent="0.2">
      <c r="A1003" s="151"/>
      <c r="B1003" s="152"/>
      <c r="C1003" s="153"/>
      <c r="D1003" s="153"/>
      <c r="E1003" s="153"/>
      <c r="F1003" s="153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49"/>
      <c r="R1003" s="154"/>
      <c r="S1003" s="151"/>
      <c r="T1003" s="436"/>
      <c r="U1003" s="413"/>
      <c r="V1003" s="150"/>
    </row>
    <row r="1004" spans="1:22" ht="12.75" customHeight="1" x14ac:dyDescent="0.2">
      <c r="A1004" s="151"/>
      <c r="B1004" s="152"/>
      <c r="C1004" s="153"/>
      <c r="D1004" s="153"/>
      <c r="E1004" s="153"/>
      <c r="F1004" s="153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49"/>
      <c r="R1004" s="154"/>
      <c r="S1004" s="151"/>
      <c r="T1004" s="436"/>
      <c r="U1004" s="413"/>
      <c r="V1004" s="150"/>
    </row>
    <row r="1005" spans="1:22" ht="12.75" customHeight="1" x14ac:dyDescent="0.2">
      <c r="A1005" s="151"/>
      <c r="B1005" s="152"/>
      <c r="C1005" s="153"/>
      <c r="D1005" s="153"/>
      <c r="E1005" s="153"/>
      <c r="F1005" s="153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49"/>
      <c r="R1005" s="154"/>
      <c r="S1005" s="151"/>
      <c r="T1005" s="436"/>
      <c r="U1005" s="413"/>
      <c r="V1005" s="150"/>
    </row>
    <row r="1006" spans="1:22" ht="12.75" customHeight="1" x14ac:dyDescent="0.2">
      <c r="A1006" s="151"/>
      <c r="B1006" s="152"/>
      <c r="C1006" s="153"/>
      <c r="D1006" s="153"/>
      <c r="E1006" s="153"/>
      <c r="F1006" s="153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49"/>
      <c r="R1006" s="154"/>
      <c r="S1006" s="151"/>
      <c r="T1006" s="436"/>
      <c r="U1006" s="413"/>
      <c r="V1006" s="150"/>
    </row>
    <row r="1007" spans="1:22" ht="12.75" customHeight="1" x14ac:dyDescent="0.2">
      <c r="A1007" s="151"/>
      <c r="B1007" s="152"/>
      <c r="C1007" s="153"/>
      <c r="D1007" s="153"/>
      <c r="E1007" s="153"/>
      <c r="F1007" s="153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49"/>
      <c r="R1007" s="154"/>
      <c r="S1007" s="151"/>
      <c r="T1007" s="436"/>
      <c r="U1007" s="413"/>
      <c r="V1007" s="150"/>
    </row>
    <row r="1008" spans="1:22" ht="12.75" customHeight="1" x14ac:dyDescent="0.2">
      <c r="A1008" s="151"/>
      <c r="B1008" s="152"/>
      <c r="C1008" s="153"/>
      <c r="D1008" s="153"/>
      <c r="E1008" s="153"/>
      <c r="F1008" s="153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49"/>
      <c r="R1008" s="154"/>
      <c r="S1008" s="151"/>
      <c r="T1008" s="436"/>
      <c r="U1008" s="413"/>
      <c r="V1008" s="150"/>
    </row>
    <row r="1009" spans="1:22" ht="12.75" customHeight="1" x14ac:dyDescent="0.2">
      <c r="A1009" s="151"/>
      <c r="B1009" s="152"/>
      <c r="C1009" s="153"/>
      <c r="D1009" s="153"/>
      <c r="E1009" s="153"/>
      <c r="F1009" s="153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49"/>
      <c r="R1009" s="154"/>
      <c r="S1009" s="151"/>
      <c r="T1009" s="436"/>
      <c r="U1009" s="413"/>
      <c r="V1009" s="150"/>
    </row>
    <row r="1010" spans="1:22" ht="12.75" customHeight="1" x14ac:dyDescent="0.2">
      <c r="A1010" s="151"/>
      <c r="B1010" s="152"/>
      <c r="C1010" s="153"/>
      <c r="D1010" s="153"/>
      <c r="E1010" s="153"/>
      <c r="F1010" s="153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49"/>
      <c r="R1010" s="154"/>
      <c r="S1010" s="151"/>
      <c r="T1010" s="436"/>
      <c r="U1010" s="413"/>
      <c r="V1010" s="150"/>
    </row>
    <row r="1011" spans="1:22" ht="12.75" customHeight="1" x14ac:dyDescent="0.2">
      <c r="A1011" s="151"/>
      <c r="B1011" s="152"/>
      <c r="C1011" s="153"/>
      <c r="D1011" s="153"/>
      <c r="E1011" s="153"/>
      <c r="F1011" s="153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49"/>
      <c r="R1011" s="154"/>
      <c r="S1011" s="151"/>
      <c r="T1011" s="436"/>
      <c r="U1011" s="413"/>
      <c r="V1011" s="150"/>
    </row>
    <row r="1012" spans="1:22" ht="12.75" customHeight="1" x14ac:dyDescent="0.2">
      <c r="A1012" s="151"/>
      <c r="B1012" s="152"/>
      <c r="C1012" s="153"/>
      <c r="D1012" s="153"/>
      <c r="E1012" s="153"/>
      <c r="F1012" s="153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49"/>
      <c r="R1012" s="154"/>
      <c r="S1012" s="151"/>
      <c r="T1012" s="436"/>
      <c r="U1012" s="413"/>
      <c r="V1012" s="150"/>
    </row>
    <row r="1013" spans="1:22" ht="12.75" customHeight="1" x14ac:dyDescent="0.2">
      <c r="A1013" s="151"/>
      <c r="B1013" s="152"/>
      <c r="C1013" s="153"/>
      <c r="D1013" s="153"/>
      <c r="E1013" s="153"/>
      <c r="F1013" s="153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49"/>
      <c r="R1013" s="154"/>
      <c r="S1013" s="151"/>
      <c r="T1013" s="436"/>
      <c r="U1013" s="413"/>
      <c r="V1013" s="150"/>
    </row>
    <row r="1014" spans="1:22" ht="12.75" customHeight="1" x14ac:dyDescent="0.2">
      <c r="A1014" s="151"/>
      <c r="B1014" s="152"/>
      <c r="C1014" s="153"/>
      <c r="D1014" s="153"/>
      <c r="E1014" s="153"/>
      <c r="F1014" s="153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49"/>
      <c r="R1014" s="154"/>
      <c r="S1014" s="151"/>
      <c r="T1014" s="436"/>
      <c r="U1014" s="413"/>
      <c r="V1014" s="150"/>
    </row>
    <row r="1015" spans="1:22" ht="12.75" customHeight="1" x14ac:dyDescent="0.2">
      <c r="A1015" s="151"/>
      <c r="B1015" s="152"/>
      <c r="C1015" s="153"/>
      <c r="D1015" s="153"/>
      <c r="E1015" s="153"/>
      <c r="F1015" s="153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49"/>
      <c r="R1015" s="154"/>
      <c r="S1015" s="151"/>
      <c r="T1015" s="436"/>
      <c r="U1015" s="413"/>
      <c r="V1015" s="150"/>
    </row>
    <row r="1016" spans="1:22" ht="12.75" customHeight="1" x14ac:dyDescent="0.2">
      <c r="A1016" s="151"/>
      <c r="B1016" s="152"/>
      <c r="C1016" s="153"/>
      <c r="D1016" s="153"/>
      <c r="E1016" s="153"/>
      <c r="F1016" s="153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49"/>
      <c r="R1016" s="154"/>
      <c r="S1016" s="151"/>
      <c r="T1016" s="436"/>
      <c r="U1016" s="413"/>
      <c r="V1016" s="150"/>
    </row>
    <row r="1017" spans="1:22" ht="12.75" customHeight="1" x14ac:dyDescent="0.2">
      <c r="A1017" s="151"/>
      <c r="B1017" s="152"/>
      <c r="C1017" s="153"/>
      <c r="D1017" s="153"/>
      <c r="E1017" s="153"/>
      <c r="F1017" s="153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49"/>
      <c r="R1017" s="154"/>
      <c r="S1017" s="151"/>
      <c r="T1017" s="436"/>
      <c r="U1017" s="413"/>
      <c r="V1017" s="150"/>
    </row>
    <row r="1018" spans="1:22" ht="12.75" customHeight="1" x14ac:dyDescent="0.2">
      <c r="A1018" s="151"/>
      <c r="B1018" s="152"/>
      <c r="C1018" s="153"/>
      <c r="D1018" s="153"/>
      <c r="E1018" s="153"/>
      <c r="F1018" s="153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49"/>
      <c r="R1018" s="154"/>
      <c r="S1018" s="151"/>
      <c r="T1018" s="436"/>
      <c r="U1018" s="413"/>
      <c r="V1018" s="150"/>
    </row>
    <row r="1019" spans="1:22" ht="12.75" customHeight="1" x14ac:dyDescent="0.2">
      <c r="A1019" s="151"/>
      <c r="B1019" s="152"/>
      <c r="C1019" s="153"/>
      <c r="D1019" s="153"/>
      <c r="E1019" s="153"/>
      <c r="F1019" s="153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49"/>
      <c r="R1019" s="154"/>
      <c r="S1019" s="151"/>
      <c r="T1019" s="436"/>
      <c r="U1019" s="413"/>
      <c r="V1019" s="150"/>
    </row>
    <row r="1020" spans="1:22" ht="12.75" customHeight="1" x14ac:dyDescent="0.2">
      <c r="A1020" s="151"/>
      <c r="B1020" s="152"/>
      <c r="C1020" s="153"/>
      <c r="D1020" s="153"/>
      <c r="E1020" s="153"/>
      <c r="F1020" s="153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49"/>
      <c r="R1020" s="154"/>
      <c r="S1020" s="151"/>
      <c r="T1020" s="436"/>
      <c r="U1020" s="413"/>
      <c r="V1020" s="150"/>
    </row>
    <row r="1021" spans="1:22" ht="12.75" customHeight="1" x14ac:dyDescent="0.2">
      <c r="A1021" s="151"/>
      <c r="B1021" s="152"/>
      <c r="C1021" s="153"/>
      <c r="D1021" s="153"/>
      <c r="E1021" s="153"/>
      <c r="F1021" s="153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49"/>
      <c r="R1021" s="154"/>
      <c r="S1021" s="151"/>
      <c r="T1021" s="436"/>
      <c r="U1021" s="413"/>
      <c r="V1021" s="150"/>
    </row>
    <row r="1022" spans="1:22" ht="12.75" customHeight="1" x14ac:dyDescent="0.2">
      <c r="A1022" s="151"/>
      <c r="B1022" s="152"/>
      <c r="C1022" s="153"/>
      <c r="D1022" s="153"/>
      <c r="E1022" s="153"/>
      <c r="F1022" s="153"/>
      <c r="G1022" s="153"/>
      <c r="H1022" s="153"/>
      <c r="I1022" s="153"/>
      <c r="J1022" s="153"/>
      <c r="K1022" s="153"/>
      <c r="L1022" s="153"/>
      <c r="M1022" s="153"/>
      <c r="N1022" s="153"/>
      <c r="O1022" s="153"/>
      <c r="P1022" s="153"/>
      <c r="Q1022" s="149"/>
      <c r="R1022" s="154"/>
      <c r="S1022" s="151"/>
      <c r="T1022" s="436"/>
      <c r="U1022" s="413"/>
      <c r="V1022" s="150"/>
    </row>
    <row r="1023" spans="1:22" ht="12.75" customHeight="1" x14ac:dyDescent="0.2">
      <c r="A1023" s="151"/>
      <c r="B1023" s="152"/>
      <c r="C1023" s="153"/>
      <c r="D1023" s="153"/>
      <c r="E1023" s="153"/>
      <c r="F1023" s="153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49"/>
      <c r="R1023" s="154"/>
      <c r="S1023" s="151"/>
      <c r="T1023" s="436"/>
      <c r="U1023" s="413"/>
      <c r="V1023" s="150"/>
    </row>
    <row r="1024" spans="1:22" ht="12.75" customHeight="1" x14ac:dyDescent="0.2">
      <c r="A1024" s="151"/>
      <c r="B1024" s="152"/>
      <c r="C1024" s="153"/>
      <c r="D1024" s="153"/>
      <c r="E1024" s="153"/>
      <c r="F1024" s="153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49"/>
      <c r="R1024" s="154"/>
      <c r="S1024" s="151"/>
      <c r="T1024" s="436"/>
      <c r="U1024" s="413"/>
      <c r="V1024" s="150"/>
    </row>
    <row r="1025" spans="1:22" ht="12.75" customHeight="1" x14ac:dyDescent="0.2">
      <c r="A1025" s="151"/>
      <c r="B1025" s="152"/>
      <c r="C1025" s="153"/>
      <c r="D1025" s="153"/>
      <c r="E1025" s="153"/>
      <c r="F1025" s="153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49"/>
      <c r="R1025" s="154"/>
      <c r="S1025" s="151"/>
      <c r="T1025" s="436"/>
      <c r="U1025" s="413"/>
      <c r="V1025" s="150"/>
    </row>
    <row r="1026" spans="1:22" ht="12.75" customHeight="1" x14ac:dyDescent="0.2">
      <c r="A1026" s="151"/>
      <c r="B1026" s="152"/>
      <c r="C1026" s="153"/>
      <c r="D1026" s="153"/>
      <c r="E1026" s="153"/>
      <c r="F1026" s="153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49"/>
      <c r="R1026" s="154"/>
      <c r="S1026" s="151"/>
      <c r="T1026" s="436"/>
      <c r="U1026" s="413"/>
      <c r="V1026" s="150"/>
    </row>
    <row r="1027" spans="1:22" ht="12.75" customHeight="1" x14ac:dyDescent="0.2">
      <c r="A1027" s="151"/>
      <c r="B1027" s="152"/>
      <c r="C1027" s="153"/>
      <c r="D1027" s="153"/>
      <c r="E1027" s="153"/>
      <c r="F1027" s="153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49"/>
      <c r="R1027" s="154"/>
      <c r="S1027" s="151"/>
      <c r="T1027" s="436"/>
      <c r="U1027" s="413"/>
      <c r="V1027" s="150"/>
    </row>
    <row r="1028" spans="1:22" ht="12.75" customHeight="1" x14ac:dyDescent="0.2">
      <c r="A1028" s="151"/>
      <c r="B1028" s="152"/>
      <c r="C1028" s="153"/>
      <c r="D1028" s="153"/>
      <c r="E1028" s="153"/>
      <c r="F1028" s="153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49"/>
      <c r="R1028" s="154"/>
      <c r="S1028" s="151"/>
      <c r="T1028" s="436"/>
      <c r="U1028" s="413"/>
      <c r="V1028" s="150"/>
    </row>
    <row r="1029" spans="1:22" ht="12.75" customHeight="1" x14ac:dyDescent="0.2">
      <c r="A1029" s="151"/>
      <c r="B1029" s="152"/>
      <c r="C1029" s="153"/>
      <c r="D1029" s="153"/>
      <c r="E1029" s="153"/>
      <c r="F1029" s="153"/>
      <c r="G1029" s="153"/>
      <c r="H1029" s="153"/>
      <c r="I1029" s="153"/>
      <c r="J1029" s="153"/>
      <c r="K1029" s="153"/>
      <c r="L1029" s="153"/>
      <c r="M1029" s="153"/>
      <c r="N1029" s="153"/>
      <c r="O1029" s="153"/>
      <c r="P1029" s="153"/>
      <c r="Q1029" s="149"/>
      <c r="R1029" s="154"/>
      <c r="S1029" s="151"/>
      <c r="T1029" s="436"/>
      <c r="U1029" s="413"/>
      <c r="V1029" s="150"/>
    </row>
    <row r="1030" spans="1:22" ht="12.75" customHeight="1" x14ac:dyDescent="0.2">
      <c r="A1030" s="151"/>
      <c r="B1030" s="152"/>
      <c r="C1030" s="153"/>
      <c r="D1030" s="153"/>
      <c r="E1030" s="153"/>
      <c r="F1030" s="153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49"/>
      <c r="R1030" s="154"/>
      <c r="S1030" s="151"/>
      <c r="T1030" s="436"/>
      <c r="U1030" s="413"/>
      <c r="V1030" s="150"/>
    </row>
    <row r="1031" spans="1:22" ht="12.75" customHeight="1" x14ac:dyDescent="0.2">
      <c r="A1031" s="151"/>
      <c r="B1031" s="152"/>
      <c r="C1031" s="153"/>
      <c r="D1031" s="153"/>
      <c r="E1031" s="153"/>
      <c r="F1031" s="153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49"/>
      <c r="R1031" s="154"/>
      <c r="S1031" s="151"/>
      <c r="T1031" s="436"/>
      <c r="U1031" s="413"/>
      <c r="V1031" s="150"/>
    </row>
    <row r="1032" spans="1:22" ht="12.75" customHeight="1" x14ac:dyDescent="0.2">
      <c r="A1032" s="151"/>
      <c r="B1032" s="152"/>
      <c r="C1032" s="153"/>
      <c r="D1032" s="153"/>
      <c r="E1032" s="153"/>
      <c r="F1032" s="153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49"/>
      <c r="R1032" s="154"/>
      <c r="S1032" s="151"/>
      <c r="T1032" s="436"/>
      <c r="U1032" s="413"/>
      <c r="V1032" s="150"/>
    </row>
    <row r="1033" spans="1:22" ht="12.75" customHeight="1" x14ac:dyDescent="0.2">
      <c r="A1033" s="151"/>
      <c r="B1033" s="152"/>
      <c r="C1033" s="153"/>
      <c r="D1033" s="153"/>
      <c r="E1033" s="153"/>
      <c r="F1033" s="153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49"/>
      <c r="R1033" s="154"/>
      <c r="S1033" s="151"/>
      <c r="T1033" s="436"/>
      <c r="U1033" s="413"/>
      <c r="V1033" s="150"/>
    </row>
    <row r="1034" spans="1:22" ht="12.75" customHeight="1" x14ac:dyDescent="0.2">
      <c r="A1034" s="151"/>
      <c r="B1034" s="152"/>
      <c r="C1034" s="153"/>
      <c r="D1034" s="153"/>
      <c r="E1034" s="153"/>
      <c r="F1034" s="153"/>
      <c r="G1034" s="153"/>
      <c r="H1034" s="153"/>
      <c r="I1034" s="153"/>
      <c r="J1034" s="153"/>
      <c r="K1034" s="153"/>
      <c r="L1034" s="153"/>
      <c r="M1034" s="153"/>
      <c r="N1034" s="153"/>
      <c r="O1034" s="153"/>
      <c r="P1034" s="153"/>
      <c r="Q1034" s="149"/>
      <c r="R1034" s="154"/>
      <c r="S1034" s="151"/>
      <c r="T1034" s="436"/>
      <c r="U1034" s="413"/>
      <c r="V1034" s="150"/>
    </row>
  </sheetData>
  <mergeCells count="50">
    <mergeCell ref="W56:AH56"/>
    <mergeCell ref="V55:AK55"/>
    <mergeCell ref="E56:P56"/>
    <mergeCell ref="AJ56:AJ57"/>
    <mergeCell ref="AK56:AK57"/>
    <mergeCell ref="AI56:AI57"/>
    <mergeCell ref="A55:U55"/>
    <mergeCell ref="AI95:AI96"/>
    <mergeCell ref="AJ95:AJ96"/>
    <mergeCell ref="W95:AH95"/>
    <mergeCell ref="V94:AK94"/>
    <mergeCell ref="AK95:AK96"/>
    <mergeCell ref="V95:V96"/>
    <mergeCell ref="A1:AK1"/>
    <mergeCell ref="A2:AK2"/>
    <mergeCell ref="A3:AK3"/>
    <mergeCell ref="AI20:AI21"/>
    <mergeCell ref="AJ20:AJ21"/>
    <mergeCell ref="AK20:AK21"/>
    <mergeCell ref="V11:AK11"/>
    <mergeCell ref="V20:V21"/>
    <mergeCell ref="C20:C21"/>
    <mergeCell ref="D20:D21"/>
    <mergeCell ref="B20:B21"/>
    <mergeCell ref="Q20:Q21"/>
    <mergeCell ref="A10:U10"/>
    <mergeCell ref="A20:A21"/>
    <mergeCell ref="A12:AK12"/>
    <mergeCell ref="A13:AK13"/>
    <mergeCell ref="A95:A96"/>
    <mergeCell ref="D95:D96"/>
    <mergeCell ref="V56:V57"/>
    <mergeCell ref="E95:P95"/>
    <mergeCell ref="B95:B96"/>
    <mergeCell ref="C95:C96"/>
    <mergeCell ref="S56:U56"/>
    <mergeCell ref="C56:C57"/>
    <mergeCell ref="D56:D57"/>
    <mergeCell ref="S95:U95"/>
    <mergeCell ref="Q95:Q96"/>
    <mergeCell ref="R95:R96"/>
    <mergeCell ref="A56:A57"/>
    <mergeCell ref="B56:B57"/>
    <mergeCell ref="Q56:Q57"/>
    <mergeCell ref="R56:R57"/>
    <mergeCell ref="A14:AK14"/>
    <mergeCell ref="R20:R21"/>
    <mergeCell ref="S20:U20"/>
    <mergeCell ref="W20:AH20"/>
    <mergeCell ref="E20:P20"/>
  </mergeCells>
  <pageMargins left="0.15748031496062992" right="0.47244094488188981" top="0.98425196850393704" bottom="0.5118110236220472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2"/>
  <sheetViews>
    <sheetView topLeftCell="A14" workbookViewId="0">
      <selection sqref="A1:AK16"/>
    </sheetView>
  </sheetViews>
  <sheetFormatPr baseColWidth="10" defaultColWidth="14.42578125" defaultRowHeight="15" customHeight="1" x14ac:dyDescent="0.2"/>
  <cols>
    <col min="1" max="1" width="3.85546875" customWidth="1"/>
    <col min="2" max="2" width="16.42578125" customWidth="1"/>
    <col min="3" max="3" width="10" customWidth="1"/>
    <col min="4" max="4" width="15.42578125" customWidth="1"/>
    <col min="5" max="6" width="2.140625" customWidth="1"/>
    <col min="7" max="7" width="2.5703125" customWidth="1"/>
    <col min="8" max="8" width="2.28515625" customWidth="1"/>
    <col min="9" max="9" width="2.5703125" customWidth="1"/>
    <col min="10" max="11" width="2" customWidth="1"/>
    <col min="12" max="13" width="2.28515625" customWidth="1"/>
    <col min="14" max="14" width="2.42578125" customWidth="1"/>
    <col min="15" max="16" width="2.28515625" customWidth="1"/>
    <col min="17" max="18" width="10" customWidth="1"/>
    <col min="19" max="19" width="6.5703125" customWidth="1"/>
    <col min="20" max="21" width="7.42578125" customWidth="1"/>
    <col min="22" max="22" width="12.140625" customWidth="1"/>
    <col min="23" max="24" width="2" customWidth="1"/>
    <col min="25" max="25" width="2.5703125" customWidth="1"/>
    <col min="26" max="26" width="2.28515625" customWidth="1"/>
    <col min="27" max="27" width="2.5703125" customWidth="1"/>
    <col min="28" max="29" width="2" customWidth="1"/>
    <col min="30" max="30" width="2.28515625" customWidth="1"/>
    <col min="31" max="31" width="2.140625" customWidth="1"/>
    <col min="32" max="32" width="2.42578125" customWidth="1"/>
    <col min="33" max="34" width="2.28515625" customWidth="1"/>
    <col min="35" max="35" width="10.42578125" customWidth="1"/>
    <col min="36" max="36" width="7.85546875" customWidth="1"/>
    <col min="37" max="37" width="16.140625" customWidth="1"/>
  </cols>
  <sheetData>
    <row r="1" spans="1:37" ht="15.75" customHeight="1" x14ac:dyDescent="0.2">
      <c r="A1" s="321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</row>
    <row r="2" spans="1:37" ht="15.75" customHeight="1" x14ac:dyDescent="0.2">
      <c r="A2" s="321" t="s">
        <v>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</row>
    <row r="3" spans="1:37" ht="16.5" customHeight="1" x14ac:dyDescent="0.2">
      <c r="A3" s="321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</row>
    <row r="4" spans="1:37" ht="15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37" ht="12.75" customHeight="1" x14ac:dyDescent="0.2">
      <c r="A5" t="s">
        <v>3</v>
      </c>
    </row>
    <row r="6" spans="1:37" ht="12.75" customHeight="1" x14ac:dyDescent="0.2">
      <c r="A6" t="s">
        <v>184</v>
      </c>
    </row>
    <row r="7" spans="1:37" ht="12.75" customHeight="1" x14ac:dyDescent="0.2">
      <c r="A7" t="s">
        <v>185</v>
      </c>
    </row>
    <row r="8" spans="1:37" ht="12.75" customHeight="1" x14ac:dyDescent="0.2">
      <c r="A8" t="s">
        <v>186</v>
      </c>
    </row>
    <row r="9" spans="1:37" ht="13.5" customHeight="1" x14ac:dyDescent="0.2"/>
    <row r="10" spans="1:37" ht="15.75" customHeight="1" x14ac:dyDescent="0.2">
      <c r="A10" s="323" t="s">
        <v>187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37" ht="15.75" customHeight="1" x14ac:dyDescent="0.2">
      <c r="V11" s="329" t="s">
        <v>8</v>
      </c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8"/>
    </row>
    <row r="12" spans="1:37" ht="12.75" customHeight="1" x14ac:dyDescent="0.2">
      <c r="A12" s="317" t="s">
        <v>11</v>
      </c>
      <c r="B12" s="345" t="s">
        <v>12</v>
      </c>
      <c r="C12" s="345" t="s">
        <v>13</v>
      </c>
      <c r="D12" s="345" t="s">
        <v>14</v>
      </c>
      <c r="E12" s="346" t="s">
        <v>15</v>
      </c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8"/>
      <c r="Q12" s="345" t="s">
        <v>16</v>
      </c>
      <c r="R12" s="345" t="s">
        <v>17</v>
      </c>
      <c r="S12" s="347" t="s">
        <v>18</v>
      </c>
      <c r="T12" s="327"/>
      <c r="U12" s="328"/>
      <c r="V12" s="348" t="s">
        <v>19</v>
      </c>
      <c r="W12" s="349" t="s">
        <v>15</v>
      </c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3"/>
      <c r="AI12" s="342" t="s">
        <v>20</v>
      </c>
      <c r="AJ12" s="342" t="s">
        <v>21</v>
      </c>
      <c r="AK12" s="343" t="s">
        <v>22</v>
      </c>
    </row>
    <row r="13" spans="1:37" ht="27" customHeight="1" x14ac:dyDescent="0.2">
      <c r="A13" s="318"/>
      <c r="B13" s="320"/>
      <c r="C13" s="318"/>
      <c r="D13" s="318"/>
      <c r="E13" s="2" t="s">
        <v>23</v>
      </c>
      <c r="F13" s="3" t="s">
        <v>24</v>
      </c>
      <c r="G13" s="3" t="s">
        <v>25</v>
      </c>
      <c r="H13" s="3" t="s">
        <v>26</v>
      </c>
      <c r="I13" s="3" t="s">
        <v>25</v>
      </c>
      <c r="J13" s="3" t="s">
        <v>27</v>
      </c>
      <c r="K13" s="3" t="s">
        <v>27</v>
      </c>
      <c r="L13" s="3" t="s">
        <v>26</v>
      </c>
      <c r="M13" s="3" t="s">
        <v>28</v>
      </c>
      <c r="N13" s="3" t="s">
        <v>29</v>
      </c>
      <c r="O13" s="3" t="s">
        <v>30</v>
      </c>
      <c r="P13" s="4" t="s">
        <v>31</v>
      </c>
      <c r="Q13" s="318"/>
      <c r="R13" s="318"/>
      <c r="S13" s="5" t="s">
        <v>32</v>
      </c>
      <c r="T13" s="98" t="s">
        <v>33</v>
      </c>
      <c r="U13" s="32" t="s">
        <v>34</v>
      </c>
      <c r="V13" s="339"/>
      <c r="W13" s="144" t="s">
        <v>23</v>
      </c>
      <c r="X13" s="144" t="s">
        <v>24</v>
      </c>
      <c r="Y13" s="144" t="s">
        <v>25</v>
      </c>
      <c r="Z13" s="144" t="s">
        <v>26</v>
      </c>
      <c r="AA13" s="144" t="s">
        <v>25</v>
      </c>
      <c r="AB13" s="144" t="s">
        <v>27</v>
      </c>
      <c r="AC13" s="144" t="s">
        <v>27</v>
      </c>
      <c r="AD13" s="144" t="s">
        <v>26</v>
      </c>
      <c r="AE13" s="144" t="s">
        <v>28</v>
      </c>
      <c r="AF13" s="144" t="s">
        <v>29</v>
      </c>
      <c r="AG13" s="144" t="s">
        <v>30</v>
      </c>
      <c r="AH13" s="144" t="s">
        <v>31</v>
      </c>
      <c r="AI13" s="335"/>
      <c r="AJ13" s="335"/>
      <c r="AK13" s="337"/>
    </row>
    <row r="14" spans="1:37" ht="127.5" customHeight="1" x14ac:dyDescent="0.2">
      <c r="A14" s="7">
        <v>1</v>
      </c>
      <c r="B14" s="9" t="s">
        <v>188</v>
      </c>
      <c r="C14" s="33" t="s">
        <v>189</v>
      </c>
      <c r="D14" s="89" t="s">
        <v>190</v>
      </c>
      <c r="E14" s="91" t="s">
        <v>38</v>
      </c>
      <c r="F14" s="91" t="s">
        <v>38</v>
      </c>
      <c r="G14" s="91" t="s">
        <v>38</v>
      </c>
      <c r="H14" s="91" t="s">
        <v>38</v>
      </c>
      <c r="I14" s="91" t="s">
        <v>38</v>
      </c>
      <c r="J14" s="91"/>
      <c r="K14" s="91"/>
      <c r="L14" s="91" t="s">
        <v>38</v>
      </c>
      <c r="M14" s="91" t="s">
        <v>38</v>
      </c>
      <c r="N14" s="91" t="s">
        <v>38</v>
      </c>
      <c r="O14" s="91"/>
      <c r="P14" s="91"/>
      <c r="Q14" s="89" t="s">
        <v>191</v>
      </c>
      <c r="R14" s="89" t="s">
        <v>192</v>
      </c>
      <c r="S14" s="10"/>
      <c r="T14" s="11">
        <v>22425</v>
      </c>
      <c r="U14" s="11">
        <v>22425</v>
      </c>
      <c r="V14" s="99" t="s">
        <v>193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ht="108" customHeight="1" x14ac:dyDescent="0.2">
      <c r="A15" s="39">
        <v>2</v>
      </c>
      <c r="B15" s="40" t="s">
        <v>194</v>
      </c>
      <c r="C15" s="33" t="s">
        <v>189</v>
      </c>
      <c r="D15" s="41" t="s">
        <v>195</v>
      </c>
      <c r="E15" s="41"/>
      <c r="F15" s="41" t="s">
        <v>38</v>
      </c>
      <c r="G15" s="41" t="s">
        <v>38</v>
      </c>
      <c r="H15" s="41" t="s">
        <v>38</v>
      </c>
      <c r="I15" s="41"/>
      <c r="J15" s="41"/>
      <c r="K15" s="41" t="s">
        <v>38</v>
      </c>
      <c r="L15" s="41" t="s">
        <v>38</v>
      </c>
      <c r="M15" s="41" t="s">
        <v>38</v>
      </c>
      <c r="N15" s="41"/>
      <c r="O15" s="41"/>
      <c r="P15" s="41"/>
      <c r="Q15" s="89" t="s">
        <v>191</v>
      </c>
      <c r="R15" s="41" t="s">
        <v>196</v>
      </c>
      <c r="S15" s="83"/>
      <c r="T15" s="84">
        <v>46500</v>
      </c>
      <c r="U15" s="84">
        <v>46500</v>
      </c>
      <c r="V15" s="100" t="s">
        <v>197</v>
      </c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7" s="61" customFormat="1" ht="84" customHeight="1" x14ac:dyDescent="0.2">
      <c r="A16" s="15">
        <v>3</v>
      </c>
      <c r="B16" s="9" t="s">
        <v>198</v>
      </c>
      <c r="C16" s="16" t="s">
        <v>189</v>
      </c>
      <c r="D16" s="13" t="s">
        <v>199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 t="s">
        <v>38</v>
      </c>
      <c r="Q16" s="13" t="s">
        <v>200</v>
      </c>
      <c r="R16" s="13" t="s">
        <v>201</v>
      </c>
      <c r="S16" s="10"/>
      <c r="T16" s="11">
        <v>22900</v>
      </c>
      <c r="U16" s="11">
        <v>22900</v>
      </c>
      <c r="V16" s="92" t="s">
        <v>202</v>
      </c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ht="12.75" customHeight="1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254">
        <f>SUM(U14:U16)</f>
        <v>91825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</row>
    <row r="18" spans="1:37" ht="12.75" customHeight="1" x14ac:dyDescent="0.2"/>
    <row r="19" spans="1:37" ht="12.75" customHeight="1" x14ac:dyDescent="0.2"/>
    <row r="20" spans="1:37" ht="12.75" customHeight="1" x14ac:dyDescent="0.2"/>
    <row r="21" spans="1:37" ht="12.75" customHeight="1" x14ac:dyDescent="0.2"/>
    <row r="22" spans="1:37" ht="12.75" customHeight="1" x14ac:dyDescent="0.2"/>
    <row r="23" spans="1:37" ht="12.75" customHeight="1" x14ac:dyDescent="0.2"/>
    <row r="24" spans="1:37" ht="12.75" customHeight="1" x14ac:dyDescent="0.2"/>
    <row r="25" spans="1:37" ht="12.75" customHeight="1" x14ac:dyDescent="0.2"/>
    <row r="26" spans="1:37" ht="12.75" customHeight="1" x14ac:dyDescent="0.2"/>
    <row r="27" spans="1:37" ht="12.75" customHeight="1" x14ac:dyDescent="0.2"/>
    <row r="28" spans="1:37" ht="12.75" customHeight="1" x14ac:dyDescent="0.2"/>
    <row r="29" spans="1:37" ht="12.75" customHeight="1" x14ac:dyDescent="0.2"/>
    <row r="30" spans="1:37" ht="12.75" customHeight="1" x14ac:dyDescent="0.2"/>
    <row r="31" spans="1:37" ht="12.75" customHeight="1" x14ac:dyDescent="0.2"/>
    <row r="32" spans="1:3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8">
    <mergeCell ref="W12:AH12"/>
    <mergeCell ref="AI12:AI13"/>
    <mergeCell ref="AJ12:AJ13"/>
    <mergeCell ref="AK12:AK13"/>
    <mergeCell ref="A1:AK1"/>
    <mergeCell ref="A2:AK2"/>
    <mergeCell ref="A3:AK3"/>
    <mergeCell ref="R12:R13"/>
    <mergeCell ref="C12:C13"/>
    <mergeCell ref="A10:U10"/>
    <mergeCell ref="D12:D13"/>
    <mergeCell ref="E12:P12"/>
    <mergeCell ref="A12:A13"/>
    <mergeCell ref="B12:B13"/>
    <mergeCell ref="Q12:Q13"/>
    <mergeCell ref="S12:U12"/>
    <mergeCell ref="V12:V13"/>
    <mergeCell ref="V11:AK11"/>
  </mergeCells>
  <pageMargins left="0.2" right="0.11811023622047245" top="0.43307086614173229" bottom="0.31496062992125984" header="0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3"/>
  <sheetViews>
    <sheetView topLeftCell="A39" zoomScale="69" zoomScaleNormal="69" workbookViewId="0">
      <selection activeCell="B70" sqref="B70"/>
    </sheetView>
  </sheetViews>
  <sheetFormatPr baseColWidth="10" defaultColWidth="14.42578125" defaultRowHeight="15" customHeight="1" x14ac:dyDescent="0.2"/>
  <cols>
    <col min="1" max="1" width="6.140625" customWidth="1"/>
    <col min="2" max="2" width="19" customWidth="1"/>
    <col min="3" max="3" width="16.140625" customWidth="1"/>
    <col min="4" max="4" width="11.7109375" customWidth="1"/>
    <col min="5" max="16" width="2.85546875" customWidth="1"/>
    <col min="17" max="17" width="16.28515625" style="82" bestFit="1" customWidth="1"/>
    <col min="18" max="18" width="17.28515625" style="82" customWidth="1"/>
    <col min="19" max="19" width="8.5703125" bestFit="1" customWidth="1"/>
    <col min="20" max="20" width="8" bestFit="1" customWidth="1"/>
    <col min="21" max="21" width="17.42578125" customWidth="1"/>
    <col min="22" max="22" width="15.42578125" customWidth="1"/>
    <col min="23" max="23" width="2.42578125" customWidth="1"/>
    <col min="24" max="24" width="2.28515625" customWidth="1"/>
    <col min="25" max="25" width="3.28515625" customWidth="1"/>
    <col min="26" max="26" width="2.5703125" customWidth="1"/>
    <col min="27" max="27" width="3.28515625" customWidth="1"/>
    <col min="28" max="28" width="4.140625" customWidth="1"/>
    <col min="29" max="31" width="3.42578125" customWidth="1"/>
    <col min="32" max="32" width="3.85546875" customWidth="1"/>
    <col min="33" max="33" width="3.42578125" customWidth="1"/>
    <col min="34" max="34" width="3.140625" customWidth="1"/>
    <col min="35" max="35" width="10.5703125" customWidth="1"/>
    <col min="36" max="36" width="9.140625" customWidth="1"/>
    <col min="37" max="37" width="21" customWidth="1"/>
  </cols>
  <sheetData>
    <row r="1" spans="1:37" ht="15" customHeight="1" x14ac:dyDescent="0.2">
      <c r="A1" s="350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</row>
    <row r="2" spans="1:37" ht="15" customHeight="1" x14ac:dyDescent="0.2">
      <c r="A2" s="350" t="s">
        <v>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</row>
    <row r="3" spans="1:37" ht="15" customHeight="1" x14ac:dyDescent="0.2">
      <c r="A3" s="476" t="s">
        <v>2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</row>
    <row r="4" spans="1:37" ht="15" customHeight="1" x14ac:dyDescent="0.2">
      <c r="A4" s="478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</row>
    <row r="5" spans="1:37" ht="15" customHeight="1" x14ac:dyDescent="0.2">
      <c r="A5" s="478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</row>
    <row r="6" spans="1:37" ht="15" customHeight="1" x14ac:dyDescent="0.2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</row>
    <row r="7" spans="1:37" ht="15.75" customHeight="1" x14ac:dyDescent="0.25">
      <c r="A7" s="479" t="s">
        <v>3</v>
      </c>
      <c r="B7" s="479"/>
      <c r="C7" s="480"/>
      <c r="D7" s="479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</row>
    <row r="8" spans="1:37" ht="15.75" customHeight="1" x14ac:dyDescent="0.25">
      <c r="A8" s="479" t="s">
        <v>452</v>
      </c>
      <c r="B8" s="479"/>
      <c r="C8" s="480"/>
      <c r="D8" s="479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</row>
    <row r="9" spans="1:37" ht="15.75" customHeight="1" x14ac:dyDescent="0.25">
      <c r="A9" s="479" t="s">
        <v>453</v>
      </c>
      <c r="B9" s="479"/>
      <c r="C9" s="480"/>
      <c r="D9" s="479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</row>
    <row r="10" spans="1:37" ht="15.75" customHeight="1" x14ac:dyDescent="0.25">
      <c r="A10" s="479" t="s">
        <v>203</v>
      </c>
      <c r="B10" s="479"/>
      <c r="C10" s="480"/>
      <c r="D10" s="479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</row>
    <row r="11" spans="1:37" ht="13.5" customHeight="1" thickBot="1" x14ac:dyDescent="0.25">
      <c r="A11" s="478"/>
      <c r="B11" s="478"/>
      <c r="C11" s="481"/>
      <c r="D11" s="478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</row>
    <row r="12" spans="1:37" ht="15.75" customHeight="1" thickBot="1" x14ac:dyDescent="0.25">
      <c r="A12" s="323" t="s">
        <v>204</v>
      </c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3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</row>
    <row r="13" spans="1:37" ht="13.5" customHeight="1" thickBot="1" x14ac:dyDescent="0.25">
      <c r="A13" s="478"/>
      <c r="B13" s="478"/>
      <c r="C13" s="481"/>
      <c r="D13" s="478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</row>
    <row r="14" spans="1:37" ht="18.75" customHeight="1" x14ac:dyDescent="0.2">
      <c r="A14" s="484"/>
      <c r="B14" s="485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4"/>
      <c r="R14" s="486"/>
      <c r="S14" s="484"/>
      <c r="T14" s="484"/>
      <c r="U14" s="484"/>
      <c r="V14" s="487" t="s">
        <v>8</v>
      </c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9"/>
    </row>
    <row r="15" spans="1:37" ht="15.75" customHeight="1" x14ac:dyDescent="0.2">
      <c r="A15" s="490" t="s">
        <v>11</v>
      </c>
      <c r="B15" s="491" t="s">
        <v>12</v>
      </c>
      <c r="C15" s="491" t="s">
        <v>13</v>
      </c>
      <c r="D15" s="491" t="s">
        <v>14</v>
      </c>
      <c r="E15" s="492" t="s">
        <v>15</v>
      </c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4"/>
      <c r="Q15" s="495" t="s">
        <v>16</v>
      </c>
      <c r="R15" s="495" t="s">
        <v>17</v>
      </c>
      <c r="S15" s="496" t="s">
        <v>18</v>
      </c>
      <c r="T15" s="493"/>
      <c r="U15" s="497"/>
      <c r="V15" s="498" t="s">
        <v>19</v>
      </c>
      <c r="W15" s="499" t="s">
        <v>15</v>
      </c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7"/>
      <c r="AI15" s="500" t="s">
        <v>20</v>
      </c>
      <c r="AJ15" s="603" t="s">
        <v>21</v>
      </c>
      <c r="AK15" s="604" t="s">
        <v>22</v>
      </c>
    </row>
    <row r="16" spans="1:37" ht="78.75" customHeight="1" x14ac:dyDescent="0.2">
      <c r="A16" s="501"/>
      <c r="B16" s="502"/>
      <c r="C16" s="502"/>
      <c r="D16" s="502"/>
      <c r="E16" s="503" t="s">
        <v>23</v>
      </c>
      <c r="F16" s="504" t="s">
        <v>24</v>
      </c>
      <c r="G16" s="504" t="s">
        <v>25</v>
      </c>
      <c r="H16" s="504" t="s">
        <v>26</v>
      </c>
      <c r="I16" s="504" t="s">
        <v>25</v>
      </c>
      <c r="J16" s="504" t="s">
        <v>27</v>
      </c>
      <c r="K16" s="504" t="s">
        <v>27</v>
      </c>
      <c r="L16" s="504" t="s">
        <v>26</v>
      </c>
      <c r="M16" s="504" t="s">
        <v>28</v>
      </c>
      <c r="N16" s="504" t="s">
        <v>29</v>
      </c>
      <c r="O16" s="504" t="s">
        <v>30</v>
      </c>
      <c r="P16" s="505" t="s">
        <v>31</v>
      </c>
      <c r="Q16" s="506"/>
      <c r="R16" s="506"/>
      <c r="S16" s="507" t="s">
        <v>32</v>
      </c>
      <c r="T16" s="508" t="s">
        <v>33</v>
      </c>
      <c r="U16" s="509" t="s">
        <v>34</v>
      </c>
      <c r="V16" s="510"/>
      <c r="W16" s="511" t="s">
        <v>23</v>
      </c>
      <c r="X16" s="511" t="s">
        <v>24</v>
      </c>
      <c r="Y16" s="511" t="s">
        <v>25</v>
      </c>
      <c r="Z16" s="511" t="s">
        <v>26</v>
      </c>
      <c r="AA16" s="511" t="s">
        <v>25</v>
      </c>
      <c r="AB16" s="511" t="s">
        <v>27</v>
      </c>
      <c r="AC16" s="511" t="s">
        <v>27</v>
      </c>
      <c r="AD16" s="511" t="s">
        <v>26</v>
      </c>
      <c r="AE16" s="511" t="s">
        <v>28</v>
      </c>
      <c r="AF16" s="511" t="s">
        <v>29</v>
      </c>
      <c r="AG16" s="511" t="s">
        <v>30</v>
      </c>
      <c r="AH16" s="511" t="s">
        <v>31</v>
      </c>
      <c r="AI16" s="512"/>
      <c r="AJ16" s="354"/>
      <c r="AK16" s="605"/>
    </row>
    <row r="17" spans="1:37" ht="91.5" customHeight="1" x14ac:dyDescent="0.25">
      <c r="A17" s="513">
        <v>1</v>
      </c>
      <c r="B17" s="514" t="s">
        <v>205</v>
      </c>
      <c r="C17" s="515"/>
      <c r="D17" s="516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8"/>
      <c r="R17" s="518"/>
      <c r="S17" s="519"/>
      <c r="T17" s="519"/>
      <c r="U17" s="519"/>
      <c r="V17" s="520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18"/>
      <c r="AJ17" s="518"/>
      <c r="AK17" s="518"/>
    </row>
    <row r="18" spans="1:37" ht="76.5" customHeight="1" x14ac:dyDescent="0.2">
      <c r="A18" s="513">
        <v>1.1000000000000001</v>
      </c>
      <c r="B18" s="522" t="s">
        <v>206</v>
      </c>
      <c r="C18" s="523"/>
      <c r="D18" s="524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8"/>
      <c r="R18" s="518"/>
      <c r="S18" s="519"/>
      <c r="T18" s="519"/>
      <c r="U18" s="525">
        <f>SUM(U19:U23)</f>
        <v>42000</v>
      </c>
      <c r="V18" s="520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18"/>
      <c r="AJ18" s="518"/>
      <c r="AK18" s="518"/>
    </row>
    <row r="19" spans="1:37" s="105" customFormat="1" ht="223.5" customHeight="1" x14ac:dyDescent="0.2">
      <c r="A19" s="513" t="s">
        <v>207</v>
      </c>
      <c r="B19" s="526" t="s">
        <v>208</v>
      </c>
      <c r="C19" s="526" t="s">
        <v>209</v>
      </c>
      <c r="D19" s="526" t="s">
        <v>210</v>
      </c>
      <c r="E19" s="527"/>
      <c r="F19" s="527" t="s">
        <v>51</v>
      </c>
      <c r="G19" s="527"/>
      <c r="H19" s="527"/>
      <c r="I19" s="527"/>
      <c r="J19" s="527" t="s">
        <v>51</v>
      </c>
      <c r="K19" s="527"/>
      <c r="L19" s="527"/>
      <c r="M19" s="527"/>
      <c r="N19" s="527" t="s">
        <v>51</v>
      </c>
      <c r="O19" s="527"/>
      <c r="P19" s="527"/>
      <c r="Q19" s="526" t="s">
        <v>211</v>
      </c>
      <c r="R19" s="526" t="s">
        <v>212</v>
      </c>
      <c r="S19" s="528"/>
      <c r="T19" s="528">
        <v>7000</v>
      </c>
      <c r="U19" s="528">
        <v>21000</v>
      </c>
      <c r="V19" s="529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30"/>
      <c r="AJ19" s="530"/>
      <c r="AK19" s="530"/>
    </row>
    <row r="20" spans="1:37" s="106" customFormat="1" ht="139.5" customHeight="1" x14ac:dyDescent="0.2">
      <c r="A20" s="513" t="s">
        <v>213</v>
      </c>
      <c r="B20" s="529" t="s">
        <v>214</v>
      </c>
      <c r="C20" s="529" t="s">
        <v>209</v>
      </c>
      <c r="D20" s="529" t="s">
        <v>215</v>
      </c>
      <c r="E20" s="531" t="s">
        <v>51</v>
      </c>
      <c r="F20" s="531" t="s">
        <v>51</v>
      </c>
      <c r="G20" s="531" t="s">
        <v>51</v>
      </c>
      <c r="H20" s="531" t="s">
        <v>51</v>
      </c>
      <c r="I20" s="531" t="s">
        <v>51</v>
      </c>
      <c r="J20" s="531" t="s">
        <v>51</v>
      </c>
      <c r="K20" s="531" t="s">
        <v>51</v>
      </c>
      <c r="L20" s="531" t="s">
        <v>51</v>
      </c>
      <c r="M20" s="531" t="s">
        <v>51</v>
      </c>
      <c r="N20" s="531" t="s">
        <v>51</v>
      </c>
      <c r="O20" s="531" t="s">
        <v>51</v>
      </c>
      <c r="P20" s="531" t="s">
        <v>51</v>
      </c>
      <c r="Q20" s="529" t="s">
        <v>216</v>
      </c>
      <c r="R20" s="529" t="s">
        <v>217</v>
      </c>
      <c r="S20" s="528"/>
      <c r="T20" s="528">
        <v>800</v>
      </c>
      <c r="U20" s="532">
        <v>9600</v>
      </c>
      <c r="V20" s="532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13"/>
      <c r="AJ20" s="513"/>
      <c r="AK20" s="513"/>
    </row>
    <row r="21" spans="1:37" s="105" customFormat="1" ht="153" customHeight="1" x14ac:dyDescent="0.2">
      <c r="A21" s="513" t="s">
        <v>218</v>
      </c>
      <c r="B21" s="526" t="s">
        <v>219</v>
      </c>
      <c r="C21" s="526" t="s">
        <v>209</v>
      </c>
      <c r="D21" s="526" t="s">
        <v>220</v>
      </c>
      <c r="E21" s="527" t="s">
        <v>51</v>
      </c>
      <c r="F21" s="527" t="s">
        <v>51</v>
      </c>
      <c r="G21" s="527" t="s">
        <v>51</v>
      </c>
      <c r="H21" s="527" t="s">
        <v>51</v>
      </c>
      <c r="I21" s="527" t="s">
        <v>51</v>
      </c>
      <c r="J21" s="527" t="s">
        <v>51</v>
      </c>
      <c r="K21" s="527" t="s">
        <v>51</v>
      </c>
      <c r="L21" s="527" t="s">
        <v>51</v>
      </c>
      <c r="M21" s="527" t="s">
        <v>51</v>
      </c>
      <c r="N21" s="527" t="s">
        <v>51</v>
      </c>
      <c r="O21" s="527" t="s">
        <v>51</v>
      </c>
      <c r="P21" s="527" t="s">
        <v>51</v>
      </c>
      <c r="Q21" s="526" t="s">
        <v>216</v>
      </c>
      <c r="R21" s="526" t="s">
        <v>221</v>
      </c>
      <c r="S21" s="528"/>
      <c r="T21" s="528">
        <v>800</v>
      </c>
      <c r="U21" s="532">
        <v>9600</v>
      </c>
      <c r="V21" s="529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30"/>
      <c r="AJ21" s="530"/>
      <c r="AK21" s="530"/>
    </row>
    <row r="22" spans="1:37" s="105" customFormat="1" ht="98.25" customHeight="1" x14ac:dyDescent="0.2">
      <c r="A22" s="513" t="s">
        <v>218</v>
      </c>
      <c r="B22" s="526" t="s">
        <v>222</v>
      </c>
      <c r="C22" s="526" t="s">
        <v>209</v>
      </c>
      <c r="D22" s="526" t="s">
        <v>223</v>
      </c>
      <c r="E22" s="527"/>
      <c r="F22" s="527"/>
      <c r="G22" s="527"/>
      <c r="H22" s="527" t="s">
        <v>51</v>
      </c>
      <c r="I22" s="527"/>
      <c r="J22" s="527"/>
      <c r="K22" s="527" t="s">
        <v>51</v>
      </c>
      <c r="L22" s="527"/>
      <c r="M22" s="527"/>
      <c r="N22" s="527"/>
      <c r="O22" s="527" t="s">
        <v>51</v>
      </c>
      <c r="P22" s="527"/>
      <c r="Q22" s="526" t="s">
        <v>216</v>
      </c>
      <c r="R22" s="526" t="s">
        <v>224</v>
      </c>
      <c r="S22" s="528"/>
      <c r="T22" s="528">
        <v>500</v>
      </c>
      <c r="U22" s="532">
        <v>1500</v>
      </c>
      <c r="V22" s="529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30"/>
      <c r="AJ22" s="530"/>
      <c r="AK22" s="530"/>
    </row>
    <row r="23" spans="1:37" s="105" customFormat="1" ht="93.75" customHeight="1" x14ac:dyDescent="0.2">
      <c r="A23" s="513" t="s">
        <v>225</v>
      </c>
      <c r="B23" s="526" t="s">
        <v>226</v>
      </c>
      <c r="C23" s="526" t="s">
        <v>209</v>
      </c>
      <c r="D23" s="526" t="s">
        <v>227</v>
      </c>
      <c r="E23" s="527" t="s">
        <v>51</v>
      </c>
      <c r="F23" s="527"/>
      <c r="G23" s="527"/>
      <c r="H23" s="527"/>
      <c r="I23" s="527" t="s">
        <v>51</v>
      </c>
      <c r="J23" s="527"/>
      <c r="K23" s="527"/>
      <c r="L23" s="527"/>
      <c r="M23" s="527" t="s">
        <v>51</v>
      </c>
      <c r="N23" s="527"/>
      <c r="O23" s="527"/>
      <c r="P23" s="527"/>
      <c r="Q23" s="526" t="s">
        <v>228</v>
      </c>
      <c r="R23" s="526" t="s">
        <v>229</v>
      </c>
      <c r="S23" s="528"/>
      <c r="T23" s="528">
        <v>100</v>
      </c>
      <c r="U23" s="528">
        <v>300</v>
      </c>
      <c r="V23" s="529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30"/>
      <c r="AJ23" s="530"/>
      <c r="AK23" s="530"/>
    </row>
    <row r="24" spans="1:37" ht="165.75" customHeight="1" x14ac:dyDescent="0.2">
      <c r="A24" s="513">
        <v>2</v>
      </c>
      <c r="B24" s="522" t="s">
        <v>230</v>
      </c>
      <c r="C24" s="523"/>
      <c r="D24" s="524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8"/>
      <c r="R24" s="518"/>
      <c r="S24" s="519"/>
      <c r="T24" s="519"/>
      <c r="U24" s="519"/>
      <c r="V24" s="520"/>
      <c r="W24" s="521"/>
      <c r="X24" s="521"/>
      <c r="Y24" s="521"/>
      <c r="Z24" s="521"/>
      <c r="AA24" s="521"/>
      <c r="AB24" s="521"/>
      <c r="AC24" s="521"/>
      <c r="AD24" s="521"/>
      <c r="AE24" s="521"/>
      <c r="AF24" s="521"/>
      <c r="AG24" s="521"/>
      <c r="AH24" s="521"/>
      <c r="AI24" s="518"/>
      <c r="AJ24" s="518"/>
      <c r="AK24" s="518"/>
    </row>
    <row r="25" spans="1:37" ht="90.75" customHeight="1" x14ac:dyDescent="0.2">
      <c r="A25" s="533" t="s">
        <v>231</v>
      </c>
      <c r="B25" s="534" t="s">
        <v>232</v>
      </c>
      <c r="C25" s="535"/>
      <c r="D25" s="536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3"/>
      <c r="T25" s="538"/>
      <c r="U25" s="539">
        <f>SUM(U26:U28)</f>
        <v>12000</v>
      </c>
      <c r="V25" s="540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1"/>
      <c r="AK25" s="521"/>
    </row>
    <row r="26" spans="1:37" ht="123.75" customHeight="1" x14ac:dyDescent="0.2">
      <c r="A26" s="533" t="s">
        <v>233</v>
      </c>
      <c r="B26" s="542" t="s">
        <v>234</v>
      </c>
      <c r="C26" s="541" t="s">
        <v>36</v>
      </c>
      <c r="D26" s="543" t="s">
        <v>235</v>
      </c>
      <c r="E26" s="544" t="s">
        <v>51</v>
      </c>
      <c r="F26" s="544" t="s">
        <v>51</v>
      </c>
      <c r="G26" s="544" t="s">
        <v>51</v>
      </c>
      <c r="H26" s="544" t="s">
        <v>51</v>
      </c>
      <c r="I26" s="544" t="s">
        <v>51</v>
      </c>
      <c r="J26" s="544" t="s">
        <v>51</v>
      </c>
      <c r="K26" s="544" t="s">
        <v>51</v>
      </c>
      <c r="L26" s="544" t="s">
        <v>51</v>
      </c>
      <c r="M26" s="544" t="s">
        <v>51</v>
      </c>
      <c r="N26" s="544" t="s">
        <v>51</v>
      </c>
      <c r="O26" s="544" t="s">
        <v>51</v>
      </c>
      <c r="P26" s="544" t="s">
        <v>51</v>
      </c>
      <c r="Q26" s="537" t="s">
        <v>216</v>
      </c>
      <c r="R26" s="544" t="s">
        <v>236</v>
      </c>
      <c r="S26" s="545"/>
      <c r="T26" s="546">
        <v>500</v>
      </c>
      <c r="U26" s="546">
        <v>6000</v>
      </c>
      <c r="V26" s="544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8"/>
      <c r="AJ26" s="547"/>
      <c r="AK26" s="513"/>
    </row>
    <row r="27" spans="1:37" ht="105" customHeight="1" x14ac:dyDescent="0.2">
      <c r="A27" s="549" t="s">
        <v>237</v>
      </c>
      <c r="B27" s="550" t="s">
        <v>238</v>
      </c>
      <c r="C27" s="551" t="s">
        <v>36</v>
      </c>
      <c r="D27" s="552" t="s">
        <v>239</v>
      </c>
      <c r="E27" s="553" t="s">
        <v>51</v>
      </c>
      <c r="F27" s="553" t="s">
        <v>51</v>
      </c>
      <c r="G27" s="553" t="s">
        <v>51</v>
      </c>
      <c r="H27" s="553" t="s">
        <v>51</v>
      </c>
      <c r="I27" s="553" t="s">
        <v>51</v>
      </c>
      <c r="J27" s="553" t="s">
        <v>51</v>
      </c>
      <c r="K27" s="553" t="s">
        <v>51</v>
      </c>
      <c r="L27" s="553" t="s">
        <v>51</v>
      </c>
      <c r="M27" s="553" t="s">
        <v>51</v>
      </c>
      <c r="N27" s="553" t="s">
        <v>51</v>
      </c>
      <c r="O27" s="553" t="s">
        <v>51</v>
      </c>
      <c r="P27" s="553" t="s">
        <v>51</v>
      </c>
      <c r="Q27" s="551" t="s">
        <v>240</v>
      </c>
      <c r="R27" s="553" t="s">
        <v>108</v>
      </c>
      <c r="S27" s="554">
        <v>0</v>
      </c>
      <c r="T27" s="555">
        <v>0</v>
      </c>
      <c r="U27" s="555">
        <v>0</v>
      </c>
      <c r="V27" s="553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7"/>
      <c r="AJ27" s="556"/>
      <c r="AK27" s="558"/>
    </row>
    <row r="28" spans="1:37" ht="85.5" customHeight="1" x14ac:dyDescent="0.2">
      <c r="A28" s="559" t="s">
        <v>241</v>
      </c>
      <c r="B28" s="560" t="s">
        <v>242</v>
      </c>
      <c r="C28" s="561" t="s">
        <v>36</v>
      </c>
      <c r="D28" s="560" t="s">
        <v>243</v>
      </c>
      <c r="E28" s="562" t="s">
        <v>51</v>
      </c>
      <c r="F28" s="562" t="s">
        <v>51</v>
      </c>
      <c r="G28" s="562" t="s">
        <v>51</v>
      </c>
      <c r="H28" s="562" t="s">
        <v>51</v>
      </c>
      <c r="I28" s="562" t="s">
        <v>51</v>
      </c>
      <c r="J28" s="562" t="s">
        <v>51</v>
      </c>
      <c r="K28" s="562" t="s">
        <v>51</v>
      </c>
      <c r="L28" s="562" t="s">
        <v>51</v>
      </c>
      <c r="M28" s="562" t="s">
        <v>51</v>
      </c>
      <c r="N28" s="562" t="s">
        <v>51</v>
      </c>
      <c r="O28" s="562" t="s">
        <v>51</v>
      </c>
      <c r="P28" s="562" t="s">
        <v>51</v>
      </c>
      <c r="Q28" s="561" t="s">
        <v>244</v>
      </c>
      <c r="R28" s="562" t="s">
        <v>245</v>
      </c>
      <c r="S28" s="563">
        <v>0</v>
      </c>
      <c r="T28" s="564">
        <v>500</v>
      </c>
      <c r="U28" s="564">
        <v>6000</v>
      </c>
      <c r="V28" s="562"/>
      <c r="W28" s="565"/>
      <c r="X28" s="565"/>
      <c r="Y28" s="565"/>
      <c r="Z28" s="565"/>
      <c r="AA28" s="565"/>
      <c r="AB28" s="565"/>
      <c r="AC28" s="565"/>
      <c r="AD28" s="565"/>
      <c r="AE28" s="566"/>
      <c r="AF28" s="565"/>
      <c r="AG28" s="565"/>
      <c r="AH28" s="565"/>
      <c r="AI28" s="567"/>
      <c r="AJ28" s="565"/>
      <c r="AK28" s="568"/>
    </row>
    <row r="29" spans="1:37" ht="102.75" customHeight="1" x14ac:dyDescent="0.2">
      <c r="A29" s="569" t="s">
        <v>246</v>
      </c>
      <c r="B29" s="570" t="s">
        <v>247</v>
      </c>
      <c r="C29" s="571"/>
      <c r="D29" s="572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4"/>
      <c r="R29" s="573"/>
      <c r="S29" s="575"/>
      <c r="T29" s="576"/>
      <c r="U29" s="564">
        <f>SUM(U30)</f>
        <v>20000</v>
      </c>
      <c r="V29" s="573"/>
      <c r="W29" s="577"/>
      <c r="X29" s="577"/>
      <c r="Y29" s="577"/>
      <c r="Z29" s="577"/>
      <c r="AA29" s="577"/>
      <c r="AB29" s="577"/>
      <c r="AC29" s="577"/>
      <c r="AD29" s="577"/>
      <c r="AE29" s="578"/>
      <c r="AF29" s="577"/>
      <c r="AG29" s="577"/>
      <c r="AH29" s="577"/>
      <c r="AI29" s="579"/>
      <c r="AJ29" s="577"/>
      <c r="AK29" s="580"/>
    </row>
    <row r="30" spans="1:37" ht="85.5" customHeight="1" x14ac:dyDescent="0.2">
      <c r="A30" s="569" t="s">
        <v>248</v>
      </c>
      <c r="B30" s="581" t="s">
        <v>249</v>
      </c>
      <c r="C30" s="574" t="s">
        <v>36</v>
      </c>
      <c r="D30" s="581" t="s">
        <v>250</v>
      </c>
      <c r="E30" s="573" t="s">
        <v>51</v>
      </c>
      <c r="F30" s="573" t="s">
        <v>51</v>
      </c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4" t="s">
        <v>216</v>
      </c>
      <c r="R30" s="573" t="s">
        <v>251</v>
      </c>
      <c r="S30" s="575">
        <v>0</v>
      </c>
      <c r="T30" s="576">
        <v>20000</v>
      </c>
      <c r="U30" s="564">
        <f>+T30</f>
        <v>20000</v>
      </c>
      <c r="V30" s="573"/>
      <c r="W30" s="577"/>
      <c r="X30" s="577"/>
      <c r="Y30" s="577"/>
      <c r="Z30" s="577"/>
      <c r="AA30" s="577"/>
      <c r="AB30" s="577"/>
      <c r="AC30" s="577"/>
      <c r="AD30" s="577"/>
      <c r="AE30" s="578"/>
      <c r="AF30" s="577"/>
      <c r="AG30" s="577"/>
      <c r="AH30" s="577"/>
      <c r="AI30" s="579"/>
      <c r="AJ30" s="577"/>
      <c r="AK30" s="580"/>
    </row>
    <row r="31" spans="1:37" ht="89.25" customHeight="1" x14ac:dyDescent="0.2">
      <c r="A31" s="569" t="s">
        <v>252</v>
      </c>
      <c r="B31" s="582" t="s">
        <v>253</v>
      </c>
      <c r="C31" s="583"/>
      <c r="D31" s="584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3"/>
      <c r="R31" s="578"/>
      <c r="S31" s="575"/>
      <c r="T31" s="575"/>
      <c r="U31" s="585">
        <f>SUM(U32:U33)</f>
        <v>92982</v>
      </c>
      <c r="V31" s="573"/>
      <c r="W31" s="577"/>
      <c r="X31" s="577"/>
      <c r="Y31" s="577"/>
      <c r="Z31" s="577"/>
      <c r="AA31" s="577"/>
      <c r="AB31" s="577"/>
      <c r="AC31" s="577"/>
      <c r="AD31" s="577"/>
      <c r="AE31" s="586"/>
      <c r="AF31" s="577"/>
      <c r="AG31" s="577"/>
      <c r="AH31" s="577"/>
      <c r="AI31" s="577"/>
      <c r="AJ31" s="577"/>
      <c r="AK31" s="580"/>
    </row>
    <row r="32" spans="1:37" ht="74.25" customHeight="1" x14ac:dyDescent="0.2">
      <c r="A32" s="587" t="s">
        <v>254</v>
      </c>
      <c r="B32" s="588" t="s">
        <v>255</v>
      </c>
      <c r="C32" s="560" t="s">
        <v>36</v>
      </c>
      <c r="D32" s="589" t="s">
        <v>256</v>
      </c>
      <c r="E32" s="578" t="s">
        <v>51</v>
      </c>
      <c r="F32" s="578" t="s">
        <v>51</v>
      </c>
      <c r="G32" s="578" t="s">
        <v>51</v>
      </c>
      <c r="H32" s="578" t="s">
        <v>51</v>
      </c>
      <c r="I32" s="578" t="s">
        <v>51</v>
      </c>
      <c r="J32" s="578" t="s">
        <v>51</v>
      </c>
      <c r="K32" s="578" t="s">
        <v>51</v>
      </c>
      <c r="L32" s="578" t="s">
        <v>51</v>
      </c>
      <c r="M32" s="578" t="s">
        <v>51</v>
      </c>
      <c r="N32" s="578" t="s">
        <v>51</v>
      </c>
      <c r="O32" s="578" t="s">
        <v>51</v>
      </c>
      <c r="P32" s="578" t="s">
        <v>51</v>
      </c>
      <c r="Q32" s="573" t="s">
        <v>216</v>
      </c>
      <c r="R32" s="573" t="s">
        <v>257</v>
      </c>
      <c r="S32" s="575"/>
      <c r="T32" s="576">
        <v>2666</v>
      </c>
      <c r="U32" s="590">
        <v>71982</v>
      </c>
      <c r="V32" s="573"/>
      <c r="W32" s="577"/>
      <c r="X32" s="577"/>
      <c r="Y32" s="577"/>
      <c r="Z32" s="577"/>
      <c r="AA32" s="577"/>
      <c r="AB32" s="577"/>
      <c r="AC32" s="577"/>
      <c r="AD32" s="577"/>
      <c r="AE32" s="586"/>
      <c r="AF32" s="577"/>
      <c r="AG32" s="577"/>
      <c r="AH32" s="577"/>
      <c r="AI32" s="577"/>
      <c r="AJ32" s="577"/>
      <c r="AK32" s="591"/>
    </row>
    <row r="33" spans="1:38" ht="75" x14ac:dyDescent="0.2">
      <c r="A33" s="562" t="s">
        <v>258</v>
      </c>
      <c r="B33" s="560" t="s">
        <v>259</v>
      </c>
      <c r="C33" s="592" t="s">
        <v>36</v>
      </c>
      <c r="D33" s="560" t="s">
        <v>260</v>
      </c>
      <c r="E33" s="566"/>
      <c r="F33" s="566"/>
      <c r="G33" s="566"/>
      <c r="H33" s="566" t="s">
        <v>51</v>
      </c>
      <c r="I33" s="566" t="s">
        <v>51</v>
      </c>
      <c r="J33" s="566" t="s">
        <v>51</v>
      </c>
      <c r="K33" s="566" t="s">
        <v>51</v>
      </c>
      <c r="L33" s="566" t="s">
        <v>51</v>
      </c>
      <c r="M33" s="566" t="s">
        <v>51</v>
      </c>
      <c r="N33" s="566"/>
      <c r="O33" s="566"/>
      <c r="P33" s="566"/>
      <c r="Q33" s="562" t="s">
        <v>216</v>
      </c>
      <c r="R33" s="566" t="s">
        <v>261</v>
      </c>
      <c r="S33" s="563">
        <v>0</v>
      </c>
      <c r="T33" s="564">
        <v>3000</v>
      </c>
      <c r="U33" s="593">
        <v>21000</v>
      </c>
      <c r="V33" s="562"/>
      <c r="W33" s="565"/>
      <c r="X33" s="565"/>
      <c r="Y33" s="565"/>
      <c r="Z33" s="565"/>
      <c r="AA33" s="565"/>
      <c r="AB33" s="565"/>
      <c r="AC33" s="565"/>
      <c r="AD33" s="565"/>
      <c r="AE33" s="594"/>
      <c r="AF33" s="565"/>
      <c r="AG33" s="565"/>
      <c r="AH33" s="565"/>
      <c r="AI33" s="565"/>
      <c r="AJ33" s="565"/>
      <c r="AK33" s="595"/>
      <c r="AL33" s="61"/>
    </row>
    <row r="34" spans="1:38" ht="98.25" customHeight="1" x14ac:dyDescent="0.2">
      <c r="A34" s="553">
        <v>3</v>
      </c>
      <c r="B34" s="570" t="s">
        <v>262</v>
      </c>
      <c r="C34" s="571"/>
      <c r="D34" s="572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53"/>
      <c r="R34" s="596"/>
      <c r="S34" s="554"/>
      <c r="T34" s="555"/>
      <c r="U34" s="555"/>
      <c r="V34" s="553"/>
      <c r="W34" s="556"/>
      <c r="X34" s="556"/>
      <c r="Y34" s="556"/>
      <c r="Z34" s="556"/>
      <c r="AA34" s="556"/>
      <c r="AB34" s="556"/>
      <c r="AC34" s="556"/>
      <c r="AD34" s="556"/>
      <c r="AE34" s="597"/>
      <c r="AF34" s="556"/>
      <c r="AG34" s="556"/>
      <c r="AH34" s="556"/>
      <c r="AI34" s="556"/>
      <c r="AJ34" s="556"/>
      <c r="AK34" s="598"/>
      <c r="AL34" s="61"/>
    </row>
    <row r="35" spans="1:38" ht="86.25" customHeight="1" x14ac:dyDescent="0.2">
      <c r="A35" s="553" t="s">
        <v>263</v>
      </c>
      <c r="B35" s="599" t="s">
        <v>264</v>
      </c>
      <c r="C35" s="600"/>
      <c r="D35" s="601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53"/>
      <c r="R35" s="596"/>
      <c r="S35" s="554"/>
      <c r="T35" s="555"/>
      <c r="U35" s="555">
        <f>SUM(U36:U39)</f>
        <v>31600</v>
      </c>
      <c r="V35" s="602"/>
      <c r="W35" s="556"/>
      <c r="X35" s="556"/>
      <c r="Y35" s="556"/>
      <c r="Z35" s="556"/>
      <c r="AA35" s="556"/>
      <c r="AB35" s="556"/>
      <c r="AC35" s="556"/>
      <c r="AD35" s="556"/>
      <c r="AE35" s="597"/>
      <c r="AF35" s="556"/>
      <c r="AG35" s="556"/>
      <c r="AH35" s="556"/>
      <c r="AI35" s="556"/>
      <c r="AJ35" s="556"/>
      <c r="AK35" s="598"/>
      <c r="AL35" s="61"/>
    </row>
    <row r="36" spans="1:38" ht="74.25" customHeight="1" x14ac:dyDescent="0.2">
      <c r="A36" s="553" t="s">
        <v>265</v>
      </c>
      <c r="B36" s="592" t="s">
        <v>266</v>
      </c>
      <c r="C36" s="592" t="s">
        <v>36</v>
      </c>
      <c r="D36" s="592" t="s">
        <v>267</v>
      </c>
      <c r="E36" s="596"/>
      <c r="F36" s="596" t="s">
        <v>51</v>
      </c>
      <c r="G36" s="596"/>
      <c r="H36" s="596" t="s">
        <v>51</v>
      </c>
      <c r="I36" s="596"/>
      <c r="J36" s="596" t="s">
        <v>51</v>
      </c>
      <c r="K36" s="596"/>
      <c r="L36" s="596" t="s">
        <v>51</v>
      </c>
      <c r="M36" s="596"/>
      <c r="N36" s="596" t="s">
        <v>51</v>
      </c>
      <c r="O36" s="596"/>
      <c r="P36" s="596"/>
      <c r="Q36" s="553" t="s">
        <v>268</v>
      </c>
      <c r="R36" s="596" t="s">
        <v>269</v>
      </c>
      <c r="S36" s="554">
        <v>0</v>
      </c>
      <c r="T36" s="555">
        <v>2500</v>
      </c>
      <c r="U36" s="602">
        <v>20000</v>
      </c>
      <c r="V36" s="553"/>
      <c r="W36" s="556"/>
      <c r="X36" s="556"/>
      <c r="Y36" s="556"/>
      <c r="Z36" s="556"/>
      <c r="AA36" s="556"/>
      <c r="AB36" s="556"/>
      <c r="AC36" s="556"/>
      <c r="AD36" s="556"/>
      <c r="AE36" s="597"/>
      <c r="AF36" s="556"/>
      <c r="AG36" s="556"/>
      <c r="AH36" s="556"/>
      <c r="AI36" s="556"/>
      <c r="AJ36" s="556"/>
      <c r="AK36" s="598"/>
      <c r="AL36" s="61"/>
    </row>
    <row r="37" spans="1:38" ht="74.25" customHeight="1" x14ac:dyDescent="0.2">
      <c r="A37" s="553" t="s">
        <v>270</v>
      </c>
      <c r="B37" s="592" t="s">
        <v>271</v>
      </c>
      <c r="C37" s="592" t="s">
        <v>36</v>
      </c>
      <c r="D37" s="592" t="s">
        <v>272</v>
      </c>
      <c r="E37" s="596" t="s">
        <v>51</v>
      </c>
      <c r="F37" s="596" t="s">
        <v>51</v>
      </c>
      <c r="G37" s="596" t="s">
        <v>51</v>
      </c>
      <c r="H37" s="596" t="s">
        <v>51</v>
      </c>
      <c r="I37" s="596" t="s">
        <v>51</v>
      </c>
      <c r="J37" s="596" t="s">
        <v>51</v>
      </c>
      <c r="K37" s="596" t="s">
        <v>51</v>
      </c>
      <c r="L37" s="596" t="s">
        <v>51</v>
      </c>
      <c r="M37" s="596" t="s">
        <v>51</v>
      </c>
      <c r="N37" s="596" t="s">
        <v>51</v>
      </c>
      <c r="O37" s="596" t="s">
        <v>51</v>
      </c>
      <c r="P37" s="596" t="s">
        <v>51</v>
      </c>
      <c r="Q37" s="553" t="s">
        <v>268</v>
      </c>
      <c r="R37" s="596" t="s">
        <v>273</v>
      </c>
      <c r="S37" s="554">
        <v>0</v>
      </c>
      <c r="T37" s="555">
        <v>300</v>
      </c>
      <c r="U37" s="602">
        <v>3600</v>
      </c>
      <c r="V37" s="553"/>
      <c r="W37" s="556"/>
      <c r="X37" s="556"/>
      <c r="Y37" s="556"/>
      <c r="Z37" s="556"/>
      <c r="AA37" s="556"/>
      <c r="AB37" s="556"/>
      <c r="AC37" s="556"/>
      <c r="AD37" s="556"/>
      <c r="AE37" s="597"/>
      <c r="AF37" s="556"/>
      <c r="AG37" s="556"/>
      <c r="AH37" s="556"/>
      <c r="AI37" s="556"/>
      <c r="AJ37" s="556"/>
      <c r="AK37" s="598"/>
      <c r="AL37" s="61"/>
    </row>
    <row r="38" spans="1:38" ht="74.25" customHeight="1" x14ac:dyDescent="0.2">
      <c r="A38" s="553" t="s">
        <v>274</v>
      </c>
      <c r="B38" s="592" t="s">
        <v>275</v>
      </c>
      <c r="C38" s="592" t="s">
        <v>36</v>
      </c>
      <c r="D38" s="592" t="s">
        <v>276</v>
      </c>
      <c r="E38" s="596"/>
      <c r="F38" s="596"/>
      <c r="G38" s="596"/>
      <c r="H38" s="596"/>
      <c r="I38" s="596" t="s">
        <v>51</v>
      </c>
      <c r="J38" s="596"/>
      <c r="K38" s="596"/>
      <c r="L38" s="596"/>
      <c r="M38" s="596"/>
      <c r="N38" s="596"/>
      <c r="O38" s="596"/>
      <c r="P38" s="596" t="s">
        <v>51</v>
      </c>
      <c r="Q38" s="553" t="s">
        <v>277</v>
      </c>
      <c r="R38" s="596" t="s">
        <v>164</v>
      </c>
      <c r="S38" s="554">
        <v>0</v>
      </c>
      <c r="T38" s="555">
        <v>2500</v>
      </c>
      <c r="U38" s="602">
        <v>5000</v>
      </c>
      <c r="V38" s="553"/>
      <c r="W38" s="556"/>
      <c r="X38" s="556"/>
      <c r="Y38" s="556"/>
      <c r="Z38" s="556"/>
      <c r="AA38" s="556"/>
      <c r="AB38" s="556"/>
      <c r="AC38" s="556"/>
      <c r="AD38" s="556"/>
      <c r="AE38" s="597"/>
      <c r="AF38" s="556"/>
      <c r="AG38" s="556"/>
      <c r="AH38" s="556"/>
      <c r="AI38" s="556"/>
      <c r="AJ38" s="556"/>
      <c r="AK38" s="598"/>
      <c r="AL38" s="61"/>
    </row>
    <row r="39" spans="1:38" ht="74.25" customHeight="1" x14ac:dyDescent="0.2">
      <c r="A39" s="553" t="s">
        <v>278</v>
      </c>
      <c r="B39" s="592" t="s">
        <v>279</v>
      </c>
      <c r="C39" s="592" t="s">
        <v>36</v>
      </c>
      <c r="D39" s="592" t="s">
        <v>280</v>
      </c>
      <c r="E39" s="596" t="s">
        <v>51</v>
      </c>
      <c r="F39" s="596" t="s">
        <v>51</v>
      </c>
      <c r="G39" s="596" t="s">
        <v>51</v>
      </c>
      <c r="H39" s="596" t="s">
        <v>51</v>
      </c>
      <c r="I39" s="596" t="s">
        <v>51</v>
      </c>
      <c r="J39" s="596" t="s">
        <v>51</v>
      </c>
      <c r="K39" s="596" t="s">
        <v>51</v>
      </c>
      <c r="L39" s="596" t="s">
        <v>51</v>
      </c>
      <c r="M39" s="596" t="s">
        <v>51</v>
      </c>
      <c r="N39" s="596" t="s">
        <v>51</v>
      </c>
      <c r="O39" s="596" t="s">
        <v>51</v>
      </c>
      <c r="P39" s="596" t="s">
        <v>51</v>
      </c>
      <c r="Q39" s="553" t="s">
        <v>281</v>
      </c>
      <c r="R39" s="596" t="s">
        <v>282</v>
      </c>
      <c r="S39" s="554">
        <v>0</v>
      </c>
      <c r="T39" s="554">
        <v>3000</v>
      </c>
      <c r="U39" s="602">
        <v>3000</v>
      </c>
      <c r="V39" s="553"/>
      <c r="W39" s="556"/>
      <c r="X39" s="556"/>
      <c r="Y39" s="556"/>
      <c r="Z39" s="556"/>
      <c r="AA39" s="556"/>
      <c r="AB39" s="556"/>
      <c r="AC39" s="556"/>
      <c r="AD39" s="556"/>
      <c r="AE39" s="597"/>
      <c r="AF39" s="556"/>
      <c r="AG39" s="556"/>
      <c r="AH39" s="556"/>
      <c r="AI39" s="556"/>
      <c r="AJ39" s="556"/>
      <c r="AK39" s="598"/>
      <c r="AL39" s="61"/>
    </row>
    <row r="40" spans="1:38" ht="12.75" customHeight="1" x14ac:dyDescent="0.2">
      <c r="A40" s="61"/>
      <c r="B40" s="61"/>
      <c r="C40" s="107"/>
      <c r="D40" s="61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21"/>
      <c r="R40" s="121"/>
      <c r="S40" s="107"/>
      <c r="T40" s="107"/>
      <c r="U40" s="108">
        <f>+U35+U31+U29+U25+U18</f>
        <v>198582</v>
      </c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8" ht="12.75" customHeight="1" x14ac:dyDescent="0.2">
      <c r="C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0"/>
      <c r="R41" s="120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1:38" ht="12.75" customHeight="1" x14ac:dyDescent="0.2">
      <c r="C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120"/>
      <c r="R42" s="12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1:38" ht="12.75" customHeight="1" x14ac:dyDescent="0.2">
      <c r="C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120"/>
      <c r="R43" s="120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1:38" ht="12.75" customHeight="1" x14ac:dyDescent="0.2">
      <c r="C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20"/>
      <c r="R44" s="12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1:38" ht="12.75" customHeight="1" x14ac:dyDescent="0.2">
      <c r="C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120"/>
      <c r="R45" s="12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1:38" ht="12.75" customHeight="1" x14ac:dyDescent="0.2">
      <c r="C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120"/>
      <c r="R46" s="12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1:38" ht="12.75" customHeight="1" x14ac:dyDescent="0.2">
      <c r="C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120"/>
      <c r="R47" s="12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1:38" ht="12.75" customHeight="1" x14ac:dyDescent="0.2">
      <c r="C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120"/>
      <c r="R48" s="12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3:37" ht="12.75" customHeight="1" x14ac:dyDescent="0.2">
      <c r="C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120"/>
      <c r="R49" s="12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3:37" ht="12.75" customHeight="1" x14ac:dyDescent="0.2">
      <c r="C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120"/>
      <c r="R50" s="12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3:37" ht="12.75" customHeight="1" x14ac:dyDescent="0.2">
      <c r="C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120"/>
      <c r="R51" s="12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3:37" ht="12.75" customHeight="1" x14ac:dyDescent="0.2">
      <c r="C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120"/>
      <c r="R52" s="12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3:37" ht="12.75" customHeight="1" x14ac:dyDescent="0.2">
      <c r="C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120"/>
      <c r="R53" s="12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3:37" ht="12.75" customHeight="1" x14ac:dyDescent="0.2">
      <c r="C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120"/>
      <c r="R54" s="12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3:37" ht="12.75" customHeight="1" x14ac:dyDescent="0.2">
      <c r="C55" s="38"/>
      <c r="E55" s="31" t="s">
        <v>283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120"/>
      <c r="R55" s="12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3:37" ht="12.75" customHeight="1" x14ac:dyDescent="0.2">
      <c r="C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120"/>
      <c r="R56" s="12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3:37" ht="12.75" customHeight="1" x14ac:dyDescent="0.2">
      <c r="C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120"/>
      <c r="R57" s="12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3:37" ht="12.75" customHeight="1" x14ac:dyDescent="0.2">
      <c r="C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20"/>
      <c r="R58" s="12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3:37" ht="12.75" customHeight="1" x14ac:dyDescent="0.2">
      <c r="C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120"/>
      <c r="R59" s="12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3:37" ht="12.75" customHeight="1" x14ac:dyDescent="0.2">
      <c r="C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120"/>
      <c r="R60" s="120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3:37" ht="12.75" customHeight="1" x14ac:dyDescent="0.2">
      <c r="C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120"/>
      <c r="R61" s="120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3:37" ht="12.75" customHeight="1" x14ac:dyDescent="0.2">
      <c r="C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120"/>
      <c r="R62" s="120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3:37" ht="12.75" customHeight="1" x14ac:dyDescent="0.2">
      <c r="C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120"/>
      <c r="R63" s="120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3:37" ht="12.75" customHeight="1" x14ac:dyDescent="0.2">
      <c r="C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120"/>
      <c r="R64" s="12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3:37" ht="12.75" customHeight="1" x14ac:dyDescent="0.2">
      <c r="C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120"/>
      <c r="R65" s="12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3:37" ht="12.75" customHeight="1" x14ac:dyDescent="0.2">
      <c r="C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120"/>
      <c r="R66" s="12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3:37" ht="12.75" customHeight="1" x14ac:dyDescent="0.2">
      <c r="C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120"/>
      <c r="R67" s="12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3:37" ht="12.75" customHeight="1" x14ac:dyDescent="0.2">
      <c r="C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120"/>
      <c r="R68" s="12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3:37" ht="12.75" customHeight="1" x14ac:dyDescent="0.2">
      <c r="C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120"/>
      <c r="R69" s="12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3:37" ht="12.75" customHeight="1" x14ac:dyDescent="0.2">
      <c r="C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120"/>
      <c r="R70" s="12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3:37" ht="12.75" customHeight="1" x14ac:dyDescent="0.2">
      <c r="C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120"/>
      <c r="R71" s="12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3:37" ht="12.75" customHeight="1" x14ac:dyDescent="0.2">
      <c r="C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120"/>
      <c r="R72" s="12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3:37" ht="12.75" customHeight="1" x14ac:dyDescent="0.2">
      <c r="C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120"/>
      <c r="R73" s="12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3:37" ht="12.75" customHeight="1" x14ac:dyDescent="0.2">
      <c r="C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120"/>
      <c r="R74" s="12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3:37" ht="12.75" customHeight="1" x14ac:dyDescent="0.2">
      <c r="C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120"/>
      <c r="R75" s="12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3:37" ht="12.75" customHeight="1" x14ac:dyDescent="0.2">
      <c r="C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120"/>
      <c r="R76" s="12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3:37" ht="12.75" customHeight="1" x14ac:dyDescent="0.2">
      <c r="C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120"/>
      <c r="R77" s="12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3:37" ht="12.75" customHeight="1" x14ac:dyDescent="0.2">
      <c r="C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120"/>
      <c r="R78" s="12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3:37" ht="12.75" customHeight="1" x14ac:dyDescent="0.2">
      <c r="C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120"/>
      <c r="R79" s="12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3:37" ht="12.75" customHeight="1" x14ac:dyDescent="0.2">
      <c r="C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120"/>
      <c r="R80" s="12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3:37" ht="12.75" customHeight="1" x14ac:dyDescent="0.2">
      <c r="C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20"/>
      <c r="R81" s="12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3:37" ht="12.75" customHeight="1" x14ac:dyDescent="0.2">
      <c r="C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120"/>
      <c r="R82" s="12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3:37" ht="12.75" customHeight="1" x14ac:dyDescent="0.2">
      <c r="C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120"/>
      <c r="R83" s="12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3:37" ht="12.75" customHeight="1" x14ac:dyDescent="0.2">
      <c r="C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120"/>
      <c r="R84" s="12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3:37" ht="12.75" customHeight="1" x14ac:dyDescent="0.2">
      <c r="C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120"/>
      <c r="R85" s="12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3:37" ht="12.75" customHeight="1" x14ac:dyDescent="0.2">
      <c r="C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120"/>
      <c r="R86" s="12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3:37" ht="12.75" customHeight="1" x14ac:dyDescent="0.2">
      <c r="C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120"/>
      <c r="R87" s="12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3:37" ht="12.75" customHeight="1" x14ac:dyDescent="0.2">
      <c r="C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20"/>
      <c r="R88" s="12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3:37" ht="12.75" customHeight="1" x14ac:dyDescent="0.2">
      <c r="C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120"/>
      <c r="R89" s="12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3:37" ht="12.75" customHeight="1" x14ac:dyDescent="0.2">
      <c r="C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120"/>
      <c r="R90" s="12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3:37" ht="12.75" customHeight="1" x14ac:dyDescent="0.2">
      <c r="C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120"/>
      <c r="R91" s="12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3:37" ht="12.75" customHeight="1" x14ac:dyDescent="0.2">
      <c r="C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120"/>
      <c r="R92" s="12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3:37" ht="12.75" customHeight="1" x14ac:dyDescent="0.2">
      <c r="C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120"/>
      <c r="R93" s="12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3:37" ht="12.75" customHeight="1" x14ac:dyDescent="0.2">
      <c r="C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120"/>
      <c r="R94" s="12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3:37" ht="12.75" customHeight="1" x14ac:dyDescent="0.2">
      <c r="C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120"/>
      <c r="R95" s="12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3:37" ht="12.75" customHeight="1" x14ac:dyDescent="0.2">
      <c r="C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120"/>
      <c r="R96" s="12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3:37" ht="12.75" customHeight="1" x14ac:dyDescent="0.2">
      <c r="C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120"/>
      <c r="R97" s="120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3:37" ht="12.75" customHeight="1" x14ac:dyDescent="0.2">
      <c r="C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120"/>
      <c r="R98" s="120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3:37" ht="12.75" customHeight="1" x14ac:dyDescent="0.2">
      <c r="C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120"/>
      <c r="R99" s="120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3:37" ht="12.75" customHeight="1" x14ac:dyDescent="0.2">
      <c r="C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120"/>
      <c r="R100" s="120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3:37" ht="12.75" customHeight="1" x14ac:dyDescent="0.2">
      <c r="C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120"/>
      <c r="R101" s="120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3:37" ht="12.75" customHeight="1" x14ac:dyDescent="0.2">
      <c r="C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20"/>
      <c r="R102" s="12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3:37" ht="12.75" customHeight="1" x14ac:dyDescent="0.2">
      <c r="C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120"/>
      <c r="R103" s="120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3:37" ht="12.75" customHeight="1" x14ac:dyDescent="0.2">
      <c r="C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120"/>
      <c r="R104" s="120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3:37" ht="12.75" customHeight="1" x14ac:dyDescent="0.2">
      <c r="C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120"/>
      <c r="R105" s="120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3:37" ht="12.75" customHeight="1" x14ac:dyDescent="0.2">
      <c r="C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120"/>
      <c r="R106" s="120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3:37" ht="12.75" customHeight="1" x14ac:dyDescent="0.2">
      <c r="C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120"/>
      <c r="R107" s="120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3:37" ht="12.75" customHeight="1" x14ac:dyDescent="0.2">
      <c r="C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120"/>
      <c r="R108" s="120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3:37" ht="12.75" customHeight="1" x14ac:dyDescent="0.2">
      <c r="C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120"/>
      <c r="R109" s="120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3:37" ht="12.75" customHeight="1" x14ac:dyDescent="0.2">
      <c r="C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0"/>
      <c r="R110" s="120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3:37" ht="12.75" customHeight="1" x14ac:dyDescent="0.2">
      <c r="C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120"/>
      <c r="R111" s="120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3:37" ht="12.75" customHeight="1" x14ac:dyDescent="0.2">
      <c r="C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120"/>
      <c r="R112" s="120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3:37" ht="12.75" customHeight="1" x14ac:dyDescent="0.2">
      <c r="C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120"/>
      <c r="R113" s="120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3:37" ht="12.75" customHeight="1" x14ac:dyDescent="0.2">
      <c r="C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120"/>
      <c r="R114" s="120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3:37" ht="12.75" customHeight="1" x14ac:dyDescent="0.2">
      <c r="C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120"/>
      <c r="R115" s="120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3:37" ht="12.75" customHeight="1" x14ac:dyDescent="0.2">
      <c r="C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120"/>
      <c r="R116" s="120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3:37" ht="12.75" customHeight="1" x14ac:dyDescent="0.2">
      <c r="C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120"/>
      <c r="R117" s="120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3:37" ht="12.75" customHeight="1" x14ac:dyDescent="0.2">
      <c r="C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120"/>
      <c r="R118" s="120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3:37" ht="12.75" customHeight="1" x14ac:dyDescent="0.2">
      <c r="C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120"/>
      <c r="R119" s="120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3:37" ht="12.75" customHeight="1" x14ac:dyDescent="0.2">
      <c r="C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120"/>
      <c r="R120" s="120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3:37" ht="12.75" customHeight="1" x14ac:dyDescent="0.2">
      <c r="C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120"/>
      <c r="R121" s="120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3:37" ht="12.75" customHeight="1" x14ac:dyDescent="0.2">
      <c r="C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120"/>
      <c r="R122" s="120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3:37" ht="12.75" customHeight="1" x14ac:dyDescent="0.2">
      <c r="C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120"/>
      <c r="R123" s="120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3:37" ht="12.75" customHeight="1" x14ac:dyDescent="0.2">
      <c r="C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120"/>
      <c r="R124" s="120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3:37" ht="12.75" customHeight="1" x14ac:dyDescent="0.2">
      <c r="C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20"/>
      <c r="R125" s="120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3:37" ht="12.75" customHeight="1" x14ac:dyDescent="0.2">
      <c r="C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120"/>
      <c r="R126" s="120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3:37" ht="12.75" customHeight="1" x14ac:dyDescent="0.2">
      <c r="C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120"/>
      <c r="R127" s="120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3:37" ht="12.75" customHeight="1" x14ac:dyDescent="0.2">
      <c r="C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120"/>
      <c r="R128" s="120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  <row r="129" spans="3:37" ht="12.75" customHeight="1" x14ac:dyDescent="0.2">
      <c r="C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120"/>
      <c r="R129" s="120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</row>
    <row r="130" spans="3:37" ht="12.75" customHeight="1" x14ac:dyDescent="0.2">
      <c r="C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120"/>
      <c r="R130" s="120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</row>
    <row r="131" spans="3:37" ht="12.75" customHeight="1" x14ac:dyDescent="0.2">
      <c r="C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120"/>
      <c r="R131" s="120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</row>
    <row r="132" spans="3:37" ht="12.75" customHeight="1" x14ac:dyDescent="0.2">
      <c r="C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120"/>
      <c r="R132" s="120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</row>
    <row r="133" spans="3:37" ht="12.75" customHeight="1" x14ac:dyDescent="0.2">
      <c r="C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120"/>
      <c r="R133" s="120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</row>
    <row r="134" spans="3:37" ht="12.75" customHeight="1" x14ac:dyDescent="0.2">
      <c r="C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120"/>
      <c r="R134" s="120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</row>
    <row r="135" spans="3:37" ht="12.75" customHeight="1" x14ac:dyDescent="0.2">
      <c r="C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120"/>
      <c r="R135" s="120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</row>
    <row r="136" spans="3:37" ht="12.75" customHeight="1" x14ac:dyDescent="0.2">
      <c r="C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120"/>
      <c r="R136" s="120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</row>
    <row r="137" spans="3:37" ht="12.75" customHeight="1" x14ac:dyDescent="0.2">
      <c r="C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120"/>
      <c r="R137" s="120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</row>
    <row r="138" spans="3:37" ht="12.75" customHeight="1" x14ac:dyDescent="0.2">
      <c r="C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120"/>
      <c r="R138" s="120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</row>
    <row r="139" spans="3:37" ht="12.75" customHeight="1" x14ac:dyDescent="0.2">
      <c r="C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120"/>
      <c r="R139" s="120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</row>
    <row r="140" spans="3:37" ht="12.75" customHeight="1" x14ac:dyDescent="0.2">
      <c r="C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120"/>
      <c r="R140" s="120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</row>
    <row r="141" spans="3:37" ht="12.75" customHeight="1" x14ac:dyDescent="0.2">
      <c r="C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120"/>
      <c r="R141" s="120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</row>
    <row r="142" spans="3:37" ht="12.75" customHeight="1" x14ac:dyDescent="0.2">
      <c r="C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120"/>
      <c r="R142" s="120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</row>
    <row r="143" spans="3:37" ht="12.75" customHeight="1" x14ac:dyDescent="0.2">
      <c r="C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120"/>
      <c r="R143" s="120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</row>
    <row r="144" spans="3:37" ht="12.75" customHeight="1" x14ac:dyDescent="0.2">
      <c r="C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120"/>
      <c r="R144" s="120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</row>
    <row r="145" spans="3:37" ht="12.75" customHeight="1" x14ac:dyDescent="0.2">
      <c r="C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120"/>
      <c r="R145" s="120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</row>
    <row r="146" spans="3:37" ht="12.75" customHeight="1" x14ac:dyDescent="0.2">
      <c r="C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20"/>
      <c r="R146" s="120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</row>
    <row r="147" spans="3:37" ht="12.75" customHeight="1" x14ac:dyDescent="0.2">
      <c r="C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120"/>
      <c r="R147" s="120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</row>
    <row r="148" spans="3:37" ht="12.75" customHeight="1" x14ac:dyDescent="0.2">
      <c r="C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120"/>
      <c r="R148" s="120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</row>
    <row r="149" spans="3:37" ht="12.75" customHeight="1" x14ac:dyDescent="0.2">
      <c r="C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120"/>
      <c r="R149" s="120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</row>
    <row r="150" spans="3:37" ht="12.75" customHeight="1" x14ac:dyDescent="0.2">
      <c r="C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120"/>
      <c r="R150" s="120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</row>
    <row r="151" spans="3:37" ht="12.75" customHeight="1" x14ac:dyDescent="0.2">
      <c r="C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120"/>
      <c r="R151" s="120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</row>
    <row r="152" spans="3:37" ht="12.75" customHeight="1" x14ac:dyDescent="0.2">
      <c r="C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120"/>
      <c r="R152" s="120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</row>
    <row r="153" spans="3:37" ht="12.75" customHeight="1" x14ac:dyDescent="0.2">
      <c r="C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120"/>
      <c r="R153" s="120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</row>
    <row r="154" spans="3:37" ht="12.75" customHeight="1" x14ac:dyDescent="0.2">
      <c r="C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120"/>
      <c r="R154" s="120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</row>
    <row r="155" spans="3:37" ht="12.75" customHeight="1" x14ac:dyDescent="0.2">
      <c r="C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120"/>
      <c r="R155" s="120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</row>
    <row r="156" spans="3:37" ht="12.75" customHeight="1" x14ac:dyDescent="0.2">
      <c r="C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120"/>
      <c r="R156" s="120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</row>
    <row r="157" spans="3:37" ht="12.75" customHeight="1" x14ac:dyDescent="0.2">
      <c r="C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120"/>
      <c r="R157" s="120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</row>
    <row r="158" spans="3:37" ht="12.75" customHeight="1" x14ac:dyDescent="0.2">
      <c r="C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120"/>
      <c r="R158" s="120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</row>
    <row r="159" spans="3:37" ht="12.75" customHeight="1" x14ac:dyDescent="0.2">
      <c r="C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120"/>
      <c r="R159" s="120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</row>
    <row r="160" spans="3:37" ht="12.75" customHeight="1" x14ac:dyDescent="0.2">
      <c r="C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120"/>
      <c r="R160" s="120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</row>
    <row r="161" spans="3:37" ht="12.75" customHeight="1" x14ac:dyDescent="0.2">
      <c r="C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120"/>
      <c r="R161" s="120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</row>
    <row r="162" spans="3:37" ht="12.75" customHeight="1" x14ac:dyDescent="0.2">
      <c r="C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120"/>
      <c r="R162" s="120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</row>
    <row r="163" spans="3:37" ht="12.75" customHeight="1" x14ac:dyDescent="0.2">
      <c r="C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120"/>
      <c r="R163" s="120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</row>
    <row r="164" spans="3:37" ht="12.75" customHeight="1" x14ac:dyDescent="0.2">
      <c r="C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120"/>
      <c r="R164" s="120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</row>
    <row r="165" spans="3:37" ht="12.75" customHeight="1" x14ac:dyDescent="0.2">
      <c r="C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120"/>
      <c r="R165" s="120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</row>
    <row r="166" spans="3:37" ht="12.75" customHeight="1" x14ac:dyDescent="0.2">
      <c r="C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120"/>
      <c r="R166" s="120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</row>
    <row r="167" spans="3:37" ht="12.75" customHeight="1" x14ac:dyDescent="0.2">
      <c r="C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120"/>
      <c r="R167" s="120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</row>
    <row r="168" spans="3:37" ht="12.75" customHeight="1" x14ac:dyDescent="0.2">
      <c r="C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120"/>
      <c r="R168" s="120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</row>
    <row r="169" spans="3:37" ht="12.75" customHeight="1" x14ac:dyDescent="0.2">
      <c r="C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20"/>
      <c r="R169" s="120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</row>
    <row r="170" spans="3:37" ht="12.75" customHeight="1" x14ac:dyDescent="0.2">
      <c r="C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120"/>
      <c r="R170" s="120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</row>
    <row r="171" spans="3:37" ht="12.75" customHeight="1" x14ac:dyDescent="0.2">
      <c r="C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120"/>
      <c r="R171" s="120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</row>
    <row r="172" spans="3:37" ht="12.75" customHeight="1" x14ac:dyDescent="0.2">
      <c r="C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120"/>
      <c r="R172" s="120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</row>
    <row r="173" spans="3:37" ht="12.75" customHeight="1" x14ac:dyDescent="0.2">
      <c r="C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120"/>
      <c r="R173" s="120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</row>
    <row r="174" spans="3:37" ht="12.75" customHeight="1" x14ac:dyDescent="0.2">
      <c r="C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120"/>
      <c r="R174" s="120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</row>
    <row r="175" spans="3:37" ht="12.75" customHeight="1" x14ac:dyDescent="0.2">
      <c r="C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120"/>
      <c r="R175" s="120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</row>
    <row r="176" spans="3:37" ht="12.75" customHeight="1" x14ac:dyDescent="0.2">
      <c r="C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120"/>
      <c r="R176" s="120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</row>
    <row r="177" spans="3:37" ht="12.75" customHeight="1" x14ac:dyDescent="0.2">
      <c r="C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120"/>
      <c r="R177" s="120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</row>
    <row r="178" spans="3:37" ht="12.75" customHeight="1" x14ac:dyDescent="0.2">
      <c r="C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120"/>
      <c r="R178" s="120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</row>
    <row r="179" spans="3:37" ht="12.75" customHeight="1" x14ac:dyDescent="0.2">
      <c r="C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120"/>
      <c r="R179" s="120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</row>
    <row r="180" spans="3:37" ht="12.75" customHeight="1" x14ac:dyDescent="0.2">
      <c r="C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120"/>
      <c r="R180" s="120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</row>
    <row r="181" spans="3:37" ht="12.75" customHeight="1" x14ac:dyDescent="0.2">
      <c r="C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120"/>
      <c r="R181" s="120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</row>
    <row r="182" spans="3:37" ht="12.75" customHeight="1" x14ac:dyDescent="0.2">
      <c r="C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120"/>
      <c r="R182" s="120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</row>
    <row r="183" spans="3:37" ht="12.75" customHeight="1" x14ac:dyDescent="0.2">
      <c r="C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120"/>
      <c r="R183" s="120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</row>
    <row r="184" spans="3:37" ht="12.75" customHeight="1" x14ac:dyDescent="0.2">
      <c r="C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120"/>
      <c r="R184" s="120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</row>
    <row r="185" spans="3:37" ht="12.75" customHeight="1" x14ac:dyDescent="0.2">
      <c r="C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120"/>
      <c r="R185" s="120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</row>
    <row r="186" spans="3:37" ht="12.75" customHeight="1" x14ac:dyDescent="0.2">
      <c r="C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120"/>
      <c r="R186" s="120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</row>
    <row r="187" spans="3:37" ht="12.75" customHeight="1" x14ac:dyDescent="0.2">
      <c r="C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120"/>
      <c r="R187" s="120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</row>
    <row r="188" spans="3:37" ht="12.75" customHeight="1" x14ac:dyDescent="0.2">
      <c r="C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120"/>
      <c r="R188" s="120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</row>
    <row r="189" spans="3:37" ht="12.75" customHeight="1" x14ac:dyDescent="0.2">
      <c r="C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120"/>
      <c r="R189" s="120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</row>
    <row r="190" spans="3:37" ht="12.75" customHeight="1" x14ac:dyDescent="0.2">
      <c r="C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20"/>
      <c r="R190" s="120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</row>
    <row r="191" spans="3:37" ht="12.75" customHeight="1" x14ac:dyDescent="0.2">
      <c r="C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120"/>
      <c r="R191" s="120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</row>
    <row r="192" spans="3:37" ht="12.75" customHeight="1" x14ac:dyDescent="0.2">
      <c r="C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120"/>
      <c r="R192" s="120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</row>
    <row r="193" spans="3:37" ht="12.75" customHeight="1" x14ac:dyDescent="0.2">
      <c r="C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120"/>
      <c r="R193" s="120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</row>
    <row r="194" spans="3:37" ht="12.75" customHeight="1" x14ac:dyDescent="0.2">
      <c r="C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120"/>
      <c r="R194" s="120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</row>
    <row r="195" spans="3:37" ht="12.75" customHeight="1" x14ac:dyDescent="0.2">
      <c r="C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120"/>
      <c r="R195" s="120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</row>
    <row r="196" spans="3:37" ht="12.75" customHeight="1" x14ac:dyDescent="0.2">
      <c r="C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120"/>
      <c r="R196" s="120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</row>
    <row r="197" spans="3:37" ht="12.75" customHeight="1" x14ac:dyDescent="0.2">
      <c r="C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120"/>
      <c r="R197" s="120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</row>
    <row r="198" spans="3:37" ht="12.75" customHeight="1" x14ac:dyDescent="0.2">
      <c r="C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120"/>
      <c r="R198" s="120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</row>
    <row r="199" spans="3:37" ht="12.75" customHeight="1" x14ac:dyDescent="0.2">
      <c r="C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120"/>
      <c r="R199" s="120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</row>
    <row r="200" spans="3:37" ht="12.75" customHeight="1" x14ac:dyDescent="0.2">
      <c r="C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120"/>
      <c r="R200" s="120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</row>
    <row r="201" spans="3:37" ht="12.75" customHeight="1" x14ac:dyDescent="0.2">
      <c r="C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120"/>
      <c r="R201" s="120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</row>
    <row r="202" spans="3:37" ht="12.75" customHeight="1" x14ac:dyDescent="0.2">
      <c r="C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120"/>
      <c r="R202" s="120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</row>
    <row r="203" spans="3:37" ht="12.75" customHeight="1" x14ac:dyDescent="0.2">
      <c r="C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120"/>
      <c r="R203" s="120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</row>
    <row r="204" spans="3:37" ht="12.75" customHeight="1" x14ac:dyDescent="0.2">
      <c r="C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120"/>
      <c r="R204" s="120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</row>
    <row r="205" spans="3:37" ht="12.75" customHeight="1" x14ac:dyDescent="0.2">
      <c r="C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120"/>
      <c r="R205" s="120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</row>
    <row r="206" spans="3:37" ht="12.75" customHeight="1" x14ac:dyDescent="0.2">
      <c r="C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120"/>
      <c r="R206" s="120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</row>
    <row r="207" spans="3:37" ht="12.75" customHeight="1" x14ac:dyDescent="0.2">
      <c r="C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120"/>
      <c r="R207" s="120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</row>
    <row r="208" spans="3:37" ht="12.75" customHeight="1" x14ac:dyDescent="0.2">
      <c r="C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120"/>
      <c r="R208" s="120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</row>
    <row r="209" spans="3:37" ht="12.75" customHeight="1" x14ac:dyDescent="0.2">
      <c r="C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120"/>
      <c r="R209" s="120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</row>
    <row r="210" spans="3:37" ht="12.75" customHeight="1" x14ac:dyDescent="0.2">
      <c r="C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120"/>
      <c r="R210" s="120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</row>
    <row r="211" spans="3:37" ht="12.75" customHeight="1" x14ac:dyDescent="0.2">
      <c r="C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120"/>
      <c r="R211" s="120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</row>
    <row r="212" spans="3:37" ht="12.75" customHeight="1" x14ac:dyDescent="0.2">
      <c r="C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120"/>
      <c r="R212" s="120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3:37" ht="12.75" customHeight="1" x14ac:dyDescent="0.2">
      <c r="C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20"/>
      <c r="R213" s="120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</row>
    <row r="214" spans="3:37" ht="12.75" customHeight="1" x14ac:dyDescent="0.2">
      <c r="C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120"/>
      <c r="R214" s="120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</row>
    <row r="215" spans="3:37" ht="12.75" customHeight="1" x14ac:dyDescent="0.2">
      <c r="C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120"/>
      <c r="R215" s="120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</row>
    <row r="216" spans="3:37" ht="12.75" customHeight="1" x14ac:dyDescent="0.2">
      <c r="C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120"/>
      <c r="R216" s="120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</row>
    <row r="217" spans="3:37" ht="12.75" customHeight="1" x14ac:dyDescent="0.2">
      <c r="C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120"/>
      <c r="R217" s="120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</row>
    <row r="218" spans="3:37" ht="12.75" customHeight="1" x14ac:dyDescent="0.2">
      <c r="C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120"/>
      <c r="R218" s="120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</row>
    <row r="219" spans="3:37" ht="12.75" customHeight="1" x14ac:dyDescent="0.2">
      <c r="C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120"/>
      <c r="R219" s="120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</row>
    <row r="220" spans="3:37" ht="12.75" customHeight="1" x14ac:dyDescent="0.2">
      <c r="C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120"/>
      <c r="R220" s="120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</row>
    <row r="221" spans="3:37" ht="12.75" customHeight="1" x14ac:dyDescent="0.2">
      <c r="C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120"/>
      <c r="R221" s="120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</row>
    <row r="222" spans="3:37" ht="12.75" customHeight="1" x14ac:dyDescent="0.2">
      <c r="C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120"/>
      <c r="R222" s="120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</row>
    <row r="223" spans="3:37" ht="12.75" customHeight="1" x14ac:dyDescent="0.2">
      <c r="C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120"/>
      <c r="R223" s="120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</row>
    <row r="224" spans="3:37" ht="12.75" customHeight="1" x14ac:dyDescent="0.2">
      <c r="C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120"/>
      <c r="R224" s="120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</row>
    <row r="225" spans="3:37" ht="12.75" customHeight="1" x14ac:dyDescent="0.2">
      <c r="C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120"/>
      <c r="R225" s="120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</row>
    <row r="226" spans="3:37" ht="12.75" customHeight="1" x14ac:dyDescent="0.2">
      <c r="C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120"/>
      <c r="R226" s="120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</row>
    <row r="227" spans="3:37" ht="12.75" customHeight="1" x14ac:dyDescent="0.2">
      <c r="C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120"/>
      <c r="R227" s="120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</row>
    <row r="228" spans="3:37" ht="12.75" customHeight="1" x14ac:dyDescent="0.2">
      <c r="C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120"/>
      <c r="R228" s="120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</row>
    <row r="229" spans="3:37" ht="12.75" customHeight="1" x14ac:dyDescent="0.2">
      <c r="C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120"/>
      <c r="R229" s="120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</row>
    <row r="230" spans="3:37" ht="12.75" customHeight="1" x14ac:dyDescent="0.2">
      <c r="C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120"/>
      <c r="R230" s="120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</row>
    <row r="231" spans="3:37" ht="12.75" customHeight="1" x14ac:dyDescent="0.2">
      <c r="C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120"/>
      <c r="R231" s="120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</row>
    <row r="232" spans="3:37" ht="12.75" customHeight="1" x14ac:dyDescent="0.2">
      <c r="C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120"/>
      <c r="R232" s="120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</row>
    <row r="233" spans="3:37" ht="12.75" customHeight="1" x14ac:dyDescent="0.2">
      <c r="C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120"/>
      <c r="R233" s="120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</row>
    <row r="234" spans="3:37" ht="12.75" customHeight="1" x14ac:dyDescent="0.2">
      <c r="C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120"/>
      <c r="R234" s="120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</row>
    <row r="235" spans="3:37" ht="12.75" customHeight="1" x14ac:dyDescent="0.2">
      <c r="C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120"/>
      <c r="R235" s="120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</row>
    <row r="236" spans="3:37" ht="12.75" customHeight="1" x14ac:dyDescent="0.2">
      <c r="C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120"/>
      <c r="R236" s="120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</row>
    <row r="237" spans="3:37" ht="12.75" customHeight="1" x14ac:dyDescent="0.2">
      <c r="C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120"/>
      <c r="R237" s="120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</row>
    <row r="238" spans="3:37" ht="12.75" customHeight="1" x14ac:dyDescent="0.2">
      <c r="C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120"/>
      <c r="R238" s="120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</row>
    <row r="239" spans="3:37" ht="12.75" customHeight="1" x14ac:dyDescent="0.2">
      <c r="C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120"/>
      <c r="R239" s="120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</row>
    <row r="240" spans="3:37" ht="12.75" customHeight="1" x14ac:dyDescent="0.2">
      <c r="C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120"/>
      <c r="R240" s="120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</row>
    <row r="241" spans="3:37" ht="12.75" customHeight="1" x14ac:dyDescent="0.2">
      <c r="C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120"/>
      <c r="R241" s="120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</row>
    <row r="242" spans="3:37" ht="12.75" customHeight="1" x14ac:dyDescent="0.2">
      <c r="C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120"/>
      <c r="R242" s="120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</row>
    <row r="243" spans="3:37" ht="12.75" customHeight="1" x14ac:dyDescent="0.2">
      <c r="C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120"/>
      <c r="R243" s="120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</row>
    <row r="244" spans="3:37" ht="12.75" customHeight="1" x14ac:dyDescent="0.2">
      <c r="C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120"/>
      <c r="R244" s="120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</row>
    <row r="245" spans="3:37" ht="12.75" customHeight="1" x14ac:dyDescent="0.2">
      <c r="C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120"/>
      <c r="R245" s="120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</row>
    <row r="246" spans="3:37" ht="12.75" customHeight="1" x14ac:dyDescent="0.2">
      <c r="C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120"/>
      <c r="R246" s="120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</row>
    <row r="247" spans="3:37" ht="12.75" customHeight="1" x14ac:dyDescent="0.2">
      <c r="C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120"/>
      <c r="R247" s="120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</row>
    <row r="248" spans="3:37" ht="12.75" customHeight="1" x14ac:dyDescent="0.2">
      <c r="C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120"/>
      <c r="R248" s="120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</row>
    <row r="249" spans="3:37" ht="12.75" customHeight="1" x14ac:dyDescent="0.2">
      <c r="C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120"/>
      <c r="R249" s="120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</row>
    <row r="250" spans="3:37" ht="12.75" customHeight="1" x14ac:dyDescent="0.2">
      <c r="C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120"/>
      <c r="R250" s="120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</row>
    <row r="251" spans="3:37" ht="12.75" customHeight="1" x14ac:dyDescent="0.2">
      <c r="C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120"/>
      <c r="R251" s="120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</row>
    <row r="252" spans="3:37" ht="12.75" customHeight="1" x14ac:dyDescent="0.2">
      <c r="C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120"/>
      <c r="R252" s="120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</row>
    <row r="253" spans="3:37" ht="12.75" customHeight="1" x14ac:dyDescent="0.2">
      <c r="C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120"/>
      <c r="R253" s="120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</row>
    <row r="254" spans="3:37" ht="12.75" customHeight="1" x14ac:dyDescent="0.2">
      <c r="C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120"/>
      <c r="R254" s="120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</row>
    <row r="255" spans="3:37" ht="12.75" customHeight="1" x14ac:dyDescent="0.2">
      <c r="C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120"/>
      <c r="R255" s="120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</row>
    <row r="256" spans="3:37" ht="12.75" customHeight="1" x14ac:dyDescent="0.2">
      <c r="C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120"/>
      <c r="R256" s="120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</row>
    <row r="257" spans="3:37" ht="12.75" customHeight="1" x14ac:dyDescent="0.2">
      <c r="C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120"/>
      <c r="R257" s="120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</row>
    <row r="258" spans="3:37" ht="12.75" customHeight="1" x14ac:dyDescent="0.2">
      <c r="C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120"/>
      <c r="R258" s="120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</row>
    <row r="259" spans="3:37" ht="12.75" customHeight="1" x14ac:dyDescent="0.2">
      <c r="C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120"/>
      <c r="R259" s="120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</row>
    <row r="260" spans="3:37" ht="12.75" customHeight="1" x14ac:dyDescent="0.2">
      <c r="C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120"/>
      <c r="R260" s="120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</row>
    <row r="261" spans="3:37" ht="12.75" customHeight="1" x14ac:dyDescent="0.2">
      <c r="C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120"/>
      <c r="R261" s="120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</row>
    <row r="262" spans="3:37" ht="12.75" customHeight="1" x14ac:dyDescent="0.2">
      <c r="C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120"/>
      <c r="R262" s="120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</row>
    <row r="263" spans="3:37" ht="12.75" customHeight="1" x14ac:dyDescent="0.2">
      <c r="C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120"/>
      <c r="R263" s="120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</row>
    <row r="264" spans="3:37" ht="12.75" customHeight="1" x14ac:dyDescent="0.2">
      <c r="C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120"/>
      <c r="R264" s="120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</row>
    <row r="265" spans="3:37" ht="12.75" customHeight="1" x14ac:dyDescent="0.2">
      <c r="C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120"/>
      <c r="R265" s="120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</row>
    <row r="266" spans="3:37" ht="12.75" customHeight="1" x14ac:dyDescent="0.2">
      <c r="C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120"/>
      <c r="R266" s="120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</row>
    <row r="267" spans="3:37" ht="12.75" customHeight="1" x14ac:dyDescent="0.2">
      <c r="C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120"/>
      <c r="R267" s="120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</row>
    <row r="268" spans="3:37" ht="12.75" customHeight="1" x14ac:dyDescent="0.2">
      <c r="C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120"/>
      <c r="R268" s="120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</row>
    <row r="269" spans="3:37" ht="12.75" customHeight="1" x14ac:dyDescent="0.2">
      <c r="C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120"/>
      <c r="R269" s="120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</row>
    <row r="270" spans="3:37" ht="12.75" customHeight="1" x14ac:dyDescent="0.2">
      <c r="C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120"/>
      <c r="R270" s="120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</row>
    <row r="271" spans="3:37" ht="12.75" customHeight="1" x14ac:dyDescent="0.2">
      <c r="C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120"/>
      <c r="R271" s="120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</row>
    <row r="272" spans="3:37" ht="12.75" customHeight="1" x14ac:dyDescent="0.2">
      <c r="C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120"/>
      <c r="R272" s="120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</row>
    <row r="273" spans="3:37" ht="12.75" customHeight="1" x14ac:dyDescent="0.2">
      <c r="C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120"/>
      <c r="R273" s="120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</row>
    <row r="274" spans="3:37" ht="12.75" customHeight="1" x14ac:dyDescent="0.2">
      <c r="C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120"/>
      <c r="R274" s="120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</row>
    <row r="275" spans="3:37" ht="12.75" customHeight="1" x14ac:dyDescent="0.2">
      <c r="C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120"/>
      <c r="R275" s="120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</row>
    <row r="276" spans="3:37" ht="12.75" customHeight="1" x14ac:dyDescent="0.2">
      <c r="C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120"/>
      <c r="R276" s="120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</row>
    <row r="277" spans="3:37" ht="12.75" customHeight="1" x14ac:dyDescent="0.2">
      <c r="C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120"/>
      <c r="R277" s="120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</row>
    <row r="278" spans="3:37" ht="12.75" customHeight="1" x14ac:dyDescent="0.2">
      <c r="C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120"/>
      <c r="R278" s="120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</row>
    <row r="279" spans="3:37" ht="12.75" customHeight="1" x14ac:dyDescent="0.2">
      <c r="C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120"/>
      <c r="R279" s="120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</row>
    <row r="280" spans="3:37" ht="12.75" customHeight="1" x14ac:dyDescent="0.2">
      <c r="C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120"/>
      <c r="R280" s="120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</row>
    <row r="281" spans="3:37" ht="12.75" customHeight="1" x14ac:dyDescent="0.2">
      <c r="C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120"/>
      <c r="R281" s="120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</row>
    <row r="282" spans="3:37" ht="12.75" customHeight="1" x14ac:dyDescent="0.2">
      <c r="C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120"/>
      <c r="R282" s="120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</row>
    <row r="283" spans="3:37" ht="12.75" customHeight="1" x14ac:dyDescent="0.2">
      <c r="C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120"/>
      <c r="R283" s="120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</row>
    <row r="284" spans="3:37" ht="12.75" customHeight="1" x14ac:dyDescent="0.2">
      <c r="C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120"/>
      <c r="R284" s="120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</row>
    <row r="285" spans="3:37" ht="12.75" customHeight="1" x14ac:dyDescent="0.2">
      <c r="C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120"/>
      <c r="R285" s="120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</row>
    <row r="286" spans="3:37" ht="12.75" customHeight="1" x14ac:dyDescent="0.2">
      <c r="C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120"/>
      <c r="R286" s="120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</row>
    <row r="287" spans="3:37" ht="12.75" customHeight="1" x14ac:dyDescent="0.2">
      <c r="C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120"/>
      <c r="R287" s="120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</row>
    <row r="288" spans="3:37" ht="12.75" customHeight="1" x14ac:dyDescent="0.2">
      <c r="C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120"/>
      <c r="R288" s="120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</row>
    <row r="289" spans="3:37" ht="12.75" customHeight="1" x14ac:dyDescent="0.2">
      <c r="C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120"/>
      <c r="R289" s="120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</row>
    <row r="290" spans="3:37" ht="12.75" customHeight="1" x14ac:dyDescent="0.2">
      <c r="C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120"/>
      <c r="R290" s="120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</row>
    <row r="291" spans="3:37" ht="12.75" customHeight="1" x14ac:dyDescent="0.2">
      <c r="C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120"/>
      <c r="R291" s="120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</row>
    <row r="292" spans="3:37" ht="12.75" customHeight="1" x14ac:dyDescent="0.2">
      <c r="C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120"/>
      <c r="R292" s="120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</row>
    <row r="293" spans="3:37" ht="12.75" customHeight="1" x14ac:dyDescent="0.2">
      <c r="C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120"/>
      <c r="R293" s="120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</row>
    <row r="294" spans="3:37" ht="12.75" customHeight="1" x14ac:dyDescent="0.2">
      <c r="C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120"/>
      <c r="R294" s="120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</row>
    <row r="295" spans="3:37" ht="12.75" customHeight="1" x14ac:dyDescent="0.2">
      <c r="C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120"/>
      <c r="R295" s="120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</row>
    <row r="296" spans="3:37" ht="12.75" customHeight="1" x14ac:dyDescent="0.2">
      <c r="C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120"/>
      <c r="R296" s="120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</row>
    <row r="297" spans="3:37" ht="12.75" customHeight="1" x14ac:dyDescent="0.2">
      <c r="C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120"/>
      <c r="R297" s="120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</row>
    <row r="298" spans="3:37" ht="12.75" customHeight="1" x14ac:dyDescent="0.2">
      <c r="C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120"/>
      <c r="R298" s="120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</row>
    <row r="299" spans="3:37" ht="12.75" customHeight="1" x14ac:dyDescent="0.2">
      <c r="C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120"/>
      <c r="R299" s="120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</row>
    <row r="300" spans="3:37" ht="12.75" customHeight="1" x14ac:dyDescent="0.2">
      <c r="C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120"/>
      <c r="R300" s="120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</row>
    <row r="301" spans="3:37" ht="12.75" customHeight="1" x14ac:dyDescent="0.2">
      <c r="C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120"/>
      <c r="R301" s="120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</row>
    <row r="302" spans="3:37" ht="12.75" customHeight="1" x14ac:dyDescent="0.2">
      <c r="C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120"/>
      <c r="R302" s="120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</row>
    <row r="303" spans="3:37" ht="12.75" customHeight="1" x14ac:dyDescent="0.2">
      <c r="C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120"/>
      <c r="R303" s="120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</row>
    <row r="304" spans="3:37" ht="12.75" customHeight="1" x14ac:dyDescent="0.2">
      <c r="C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120"/>
      <c r="R304" s="120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</row>
    <row r="305" spans="3:37" ht="12.75" customHeight="1" x14ac:dyDescent="0.2">
      <c r="C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120"/>
      <c r="R305" s="120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</row>
    <row r="306" spans="3:37" ht="12.75" customHeight="1" x14ac:dyDescent="0.2">
      <c r="C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120"/>
      <c r="R306" s="120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</row>
    <row r="307" spans="3:37" ht="12.75" customHeight="1" x14ac:dyDescent="0.2">
      <c r="C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120"/>
      <c r="R307" s="120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</row>
    <row r="308" spans="3:37" ht="12.75" customHeight="1" x14ac:dyDescent="0.2">
      <c r="C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120"/>
      <c r="R308" s="120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</row>
    <row r="309" spans="3:37" ht="12.75" customHeight="1" x14ac:dyDescent="0.2">
      <c r="C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120"/>
      <c r="R309" s="120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</row>
    <row r="310" spans="3:37" ht="12.75" customHeight="1" x14ac:dyDescent="0.2">
      <c r="C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120"/>
      <c r="R310" s="120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</row>
    <row r="311" spans="3:37" ht="12.75" customHeight="1" x14ac:dyDescent="0.2">
      <c r="C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120"/>
      <c r="R311" s="120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</row>
    <row r="312" spans="3:37" ht="12.75" customHeight="1" x14ac:dyDescent="0.2">
      <c r="C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120"/>
      <c r="R312" s="120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</row>
    <row r="313" spans="3:37" ht="12.75" customHeight="1" x14ac:dyDescent="0.2">
      <c r="C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120"/>
      <c r="R313" s="120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</row>
    <row r="314" spans="3:37" ht="12.75" customHeight="1" x14ac:dyDescent="0.2">
      <c r="C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120"/>
      <c r="R314" s="120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</row>
    <row r="315" spans="3:37" ht="12.75" customHeight="1" x14ac:dyDescent="0.2">
      <c r="C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120"/>
      <c r="R315" s="120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</row>
    <row r="316" spans="3:37" ht="12.75" customHeight="1" x14ac:dyDescent="0.2">
      <c r="C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120"/>
      <c r="R316" s="120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</row>
    <row r="317" spans="3:37" ht="12.75" customHeight="1" x14ac:dyDescent="0.2">
      <c r="C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120"/>
      <c r="R317" s="120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</row>
    <row r="318" spans="3:37" ht="12.75" customHeight="1" x14ac:dyDescent="0.2">
      <c r="C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120"/>
      <c r="R318" s="120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</row>
    <row r="319" spans="3:37" ht="12.75" customHeight="1" x14ac:dyDescent="0.2">
      <c r="C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120"/>
      <c r="R319" s="120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</row>
    <row r="320" spans="3:37" ht="12.75" customHeight="1" x14ac:dyDescent="0.2">
      <c r="C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120"/>
      <c r="R320" s="120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</row>
    <row r="321" spans="3:37" ht="12.75" customHeight="1" x14ac:dyDescent="0.2">
      <c r="C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120"/>
      <c r="R321" s="120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</row>
    <row r="322" spans="3:37" ht="12.75" customHeight="1" x14ac:dyDescent="0.2">
      <c r="C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120"/>
      <c r="R322" s="120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</row>
    <row r="323" spans="3:37" ht="12.75" customHeight="1" x14ac:dyDescent="0.2">
      <c r="C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120"/>
      <c r="R323" s="120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</row>
    <row r="324" spans="3:37" ht="12.75" customHeight="1" x14ac:dyDescent="0.2">
      <c r="C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120"/>
      <c r="R324" s="120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</row>
    <row r="325" spans="3:37" ht="12.75" customHeight="1" x14ac:dyDescent="0.2">
      <c r="C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120"/>
      <c r="R325" s="120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</row>
    <row r="326" spans="3:37" ht="12.75" customHeight="1" x14ac:dyDescent="0.2">
      <c r="C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120"/>
      <c r="R326" s="120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</row>
    <row r="327" spans="3:37" ht="12.75" customHeight="1" x14ac:dyDescent="0.2">
      <c r="C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120"/>
      <c r="R327" s="120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</row>
    <row r="328" spans="3:37" ht="12.75" customHeight="1" x14ac:dyDescent="0.2">
      <c r="C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120"/>
      <c r="R328" s="120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</row>
    <row r="329" spans="3:37" ht="12.75" customHeight="1" x14ac:dyDescent="0.2">
      <c r="C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120"/>
      <c r="R329" s="120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</row>
    <row r="330" spans="3:37" ht="12.75" customHeight="1" x14ac:dyDescent="0.2">
      <c r="C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120"/>
      <c r="R330" s="120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</row>
    <row r="331" spans="3:37" ht="12.75" customHeight="1" x14ac:dyDescent="0.2">
      <c r="C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120"/>
      <c r="R331" s="120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</row>
    <row r="332" spans="3:37" ht="12.75" customHeight="1" x14ac:dyDescent="0.2">
      <c r="C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120"/>
      <c r="R332" s="120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</row>
    <row r="333" spans="3:37" ht="12.75" customHeight="1" x14ac:dyDescent="0.2">
      <c r="C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120"/>
      <c r="R333" s="120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</row>
    <row r="334" spans="3:37" ht="12.75" customHeight="1" x14ac:dyDescent="0.2">
      <c r="C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120"/>
      <c r="R334" s="120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</row>
    <row r="335" spans="3:37" ht="12.75" customHeight="1" x14ac:dyDescent="0.2">
      <c r="C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120"/>
      <c r="R335" s="120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</row>
    <row r="336" spans="3:37" ht="12.75" customHeight="1" x14ac:dyDescent="0.2">
      <c r="C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120"/>
      <c r="R336" s="120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</row>
    <row r="337" spans="3:37" ht="12.75" customHeight="1" x14ac:dyDescent="0.2">
      <c r="C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120"/>
      <c r="R337" s="120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</row>
    <row r="338" spans="3:37" ht="12.75" customHeight="1" x14ac:dyDescent="0.2">
      <c r="C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120"/>
      <c r="R338" s="120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</row>
    <row r="339" spans="3:37" ht="12.75" customHeight="1" x14ac:dyDescent="0.2">
      <c r="C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120"/>
      <c r="R339" s="120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</row>
    <row r="340" spans="3:37" ht="12.75" customHeight="1" x14ac:dyDescent="0.2">
      <c r="C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120"/>
      <c r="R340" s="120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</row>
    <row r="341" spans="3:37" ht="12.75" customHeight="1" x14ac:dyDescent="0.2">
      <c r="C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120"/>
      <c r="R341" s="120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</row>
    <row r="342" spans="3:37" ht="12.75" customHeight="1" x14ac:dyDescent="0.2">
      <c r="C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120"/>
      <c r="R342" s="120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</row>
    <row r="343" spans="3:37" ht="12.75" customHeight="1" x14ac:dyDescent="0.2">
      <c r="C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120"/>
      <c r="R343" s="120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</row>
    <row r="344" spans="3:37" ht="12.75" customHeight="1" x14ac:dyDescent="0.2">
      <c r="C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120"/>
      <c r="R344" s="120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</row>
    <row r="345" spans="3:37" ht="12.75" customHeight="1" x14ac:dyDescent="0.2">
      <c r="C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120"/>
      <c r="R345" s="120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</row>
    <row r="346" spans="3:37" ht="12.75" customHeight="1" x14ac:dyDescent="0.2">
      <c r="C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120"/>
      <c r="R346" s="120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</row>
    <row r="347" spans="3:37" ht="12.75" customHeight="1" x14ac:dyDescent="0.2">
      <c r="C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120"/>
      <c r="R347" s="120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</row>
    <row r="348" spans="3:37" ht="12.75" customHeight="1" x14ac:dyDescent="0.2">
      <c r="C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120"/>
      <c r="R348" s="120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</row>
    <row r="349" spans="3:37" ht="12.75" customHeight="1" x14ac:dyDescent="0.2">
      <c r="C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120"/>
      <c r="R349" s="120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</row>
    <row r="350" spans="3:37" ht="12.75" customHeight="1" x14ac:dyDescent="0.2">
      <c r="C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120"/>
      <c r="R350" s="120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</row>
    <row r="351" spans="3:37" ht="12.75" customHeight="1" x14ac:dyDescent="0.2">
      <c r="C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120"/>
      <c r="R351" s="120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</row>
    <row r="352" spans="3:37" ht="12.75" customHeight="1" x14ac:dyDescent="0.2">
      <c r="C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120"/>
      <c r="R352" s="120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</row>
    <row r="353" spans="3:37" ht="12.75" customHeight="1" x14ac:dyDescent="0.2">
      <c r="C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120"/>
      <c r="R353" s="120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</row>
    <row r="354" spans="3:37" ht="12.75" customHeight="1" x14ac:dyDescent="0.2">
      <c r="C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120"/>
      <c r="R354" s="120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</row>
    <row r="355" spans="3:37" ht="12.75" customHeight="1" x14ac:dyDescent="0.2">
      <c r="C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120"/>
      <c r="R355" s="120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</row>
    <row r="356" spans="3:37" ht="12.75" customHeight="1" x14ac:dyDescent="0.2">
      <c r="C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120"/>
      <c r="R356" s="120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</row>
    <row r="357" spans="3:37" ht="12.75" customHeight="1" x14ac:dyDescent="0.2">
      <c r="C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120"/>
      <c r="R357" s="120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</row>
    <row r="358" spans="3:37" ht="12.75" customHeight="1" x14ac:dyDescent="0.2">
      <c r="C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120"/>
      <c r="R358" s="120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</row>
    <row r="359" spans="3:37" ht="12.75" customHeight="1" x14ac:dyDescent="0.2">
      <c r="C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120"/>
      <c r="R359" s="120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</row>
    <row r="360" spans="3:37" ht="12.75" customHeight="1" x14ac:dyDescent="0.2">
      <c r="C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120"/>
      <c r="R360" s="120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</row>
    <row r="361" spans="3:37" ht="12.75" customHeight="1" x14ac:dyDescent="0.2">
      <c r="C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120"/>
      <c r="R361" s="120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</row>
    <row r="362" spans="3:37" ht="12.75" customHeight="1" x14ac:dyDescent="0.2">
      <c r="C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120"/>
      <c r="R362" s="120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</row>
    <row r="363" spans="3:37" ht="12.75" customHeight="1" x14ac:dyDescent="0.2">
      <c r="C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120"/>
      <c r="R363" s="120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</row>
    <row r="364" spans="3:37" ht="12.75" customHeight="1" x14ac:dyDescent="0.2">
      <c r="C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120"/>
      <c r="R364" s="120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</row>
    <row r="365" spans="3:37" ht="12.75" customHeight="1" x14ac:dyDescent="0.2">
      <c r="C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120"/>
      <c r="R365" s="120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</row>
    <row r="366" spans="3:37" ht="12.75" customHeight="1" x14ac:dyDescent="0.2">
      <c r="C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120"/>
      <c r="R366" s="120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</row>
    <row r="367" spans="3:37" ht="12.75" customHeight="1" x14ac:dyDescent="0.2">
      <c r="C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120"/>
      <c r="R367" s="120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</row>
    <row r="368" spans="3:37" ht="12.75" customHeight="1" x14ac:dyDescent="0.2">
      <c r="C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120"/>
      <c r="R368" s="120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</row>
    <row r="369" spans="3:37" ht="12.75" customHeight="1" x14ac:dyDescent="0.2">
      <c r="C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120"/>
      <c r="R369" s="120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</row>
    <row r="370" spans="3:37" ht="12.75" customHeight="1" x14ac:dyDescent="0.2">
      <c r="C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120"/>
      <c r="R370" s="120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</row>
    <row r="371" spans="3:37" ht="12.75" customHeight="1" x14ac:dyDescent="0.2">
      <c r="C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120"/>
      <c r="R371" s="120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</row>
    <row r="372" spans="3:37" ht="12.75" customHeight="1" x14ac:dyDescent="0.2">
      <c r="C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120"/>
      <c r="R372" s="120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</row>
    <row r="373" spans="3:37" ht="12.75" customHeight="1" x14ac:dyDescent="0.2">
      <c r="C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120"/>
      <c r="R373" s="120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</row>
    <row r="374" spans="3:37" ht="12.75" customHeight="1" x14ac:dyDescent="0.2">
      <c r="C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120"/>
      <c r="R374" s="120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</row>
    <row r="375" spans="3:37" ht="12.75" customHeight="1" x14ac:dyDescent="0.2">
      <c r="C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120"/>
      <c r="R375" s="120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</row>
    <row r="376" spans="3:37" ht="12.75" customHeight="1" x14ac:dyDescent="0.2">
      <c r="C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120"/>
      <c r="R376" s="120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</row>
    <row r="377" spans="3:37" ht="12.75" customHeight="1" x14ac:dyDescent="0.2">
      <c r="C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120"/>
      <c r="R377" s="120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</row>
    <row r="378" spans="3:37" ht="12.75" customHeight="1" x14ac:dyDescent="0.2">
      <c r="C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120"/>
      <c r="R378" s="120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</row>
    <row r="379" spans="3:37" ht="12.75" customHeight="1" x14ac:dyDescent="0.2">
      <c r="C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120"/>
      <c r="R379" s="120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</row>
    <row r="380" spans="3:37" ht="12.75" customHeight="1" x14ac:dyDescent="0.2">
      <c r="C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120"/>
      <c r="R380" s="120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</row>
    <row r="381" spans="3:37" ht="12.75" customHeight="1" x14ac:dyDescent="0.2">
      <c r="C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120"/>
      <c r="R381" s="120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</row>
    <row r="382" spans="3:37" ht="12.75" customHeight="1" x14ac:dyDescent="0.2">
      <c r="C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120"/>
      <c r="R382" s="120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</row>
    <row r="383" spans="3:37" ht="12.75" customHeight="1" x14ac:dyDescent="0.2">
      <c r="C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120"/>
      <c r="R383" s="120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</row>
    <row r="384" spans="3:37" ht="12.75" customHeight="1" x14ac:dyDescent="0.2">
      <c r="C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120"/>
      <c r="R384" s="120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</row>
    <row r="385" spans="3:37" ht="12.75" customHeight="1" x14ac:dyDescent="0.2">
      <c r="C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120"/>
      <c r="R385" s="120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</row>
    <row r="386" spans="3:37" ht="12.75" customHeight="1" x14ac:dyDescent="0.2">
      <c r="C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120"/>
      <c r="R386" s="120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</row>
    <row r="387" spans="3:37" ht="12.75" customHeight="1" x14ac:dyDescent="0.2">
      <c r="C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120"/>
      <c r="R387" s="120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</row>
    <row r="388" spans="3:37" ht="12.75" customHeight="1" x14ac:dyDescent="0.2">
      <c r="C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120"/>
      <c r="R388" s="120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</row>
    <row r="389" spans="3:37" ht="12.75" customHeight="1" x14ac:dyDescent="0.2">
      <c r="C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120"/>
      <c r="R389" s="120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</row>
    <row r="390" spans="3:37" ht="12.75" customHeight="1" x14ac:dyDescent="0.2">
      <c r="C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120"/>
      <c r="R390" s="120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</row>
    <row r="391" spans="3:37" ht="12.75" customHeight="1" x14ac:dyDescent="0.2">
      <c r="C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120"/>
      <c r="R391" s="120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</row>
    <row r="392" spans="3:37" ht="12.75" customHeight="1" x14ac:dyDescent="0.2">
      <c r="C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120"/>
      <c r="R392" s="120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</row>
    <row r="393" spans="3:37" ht="12.75" customHeight="1" x14ac:dyDescent="0.2">
      <c r="C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120"/>
      <c r="R393" s="120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</row>
    <row r="394" spans="3:37" ht="12.75" customHeight="1" x14ac:dyDescent="0.2">
      <c r="C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120"/>
      <c r="R394" s="120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</row>
    <row r="395" spans="3:37" ht="12.75" customHeight="1" x14ac:dyDescent="0.2">
      <c r="C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120"/>
      <c r="R395" s="120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</row>
    <row r="396" spans="3:37" ht="12.75" customHeight="1" x14ac:dyDescent="0.2">
      <c r="C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120"/>
      <c r="R396" s="120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</row>
    <row r="397" spans="3:37" ht="12.75" customHeight="1" x14ac:dyDescent="0.2">
      <c r="C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120"/>
      <c r="R397" s="120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</row>
    <row r="398" spans="3:37" ht="12.75" customHeight="1" x14ac:dyDescent="0.2">
      <c r="C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120"/>
      <c r="R398" s="120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</row>
    <row r="399" spans="3:37" ht="12.75" customHeight="1" x14ac:dyDescent="0.2">
      <c r="C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120"/>
      <c r="R399" s="120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</row>
    <row r="400" spans="3:37" ht="12.75" customHeight="1" x14ac:dyDescent="0.2">
      <c r="C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120"/>
      <c r="R400" s="120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</row>
    <row r="401" spans="3:37" ht="12.75" customHeight="1" x14ac:dyDescent="0.2">
      <c r="C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120"/>
      <c r="R401" s="120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</row>
    <row r="402" spans="3:37" ht="12.75" customHeight="1" x14ac:dyDescent="0.2">
      <c r="C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120"/>
      <c r="R402" s="120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</row>
    <row r="403" spans="3:37" ht="12.75" customHeight="1" x14ac:dyDescent="0.2">
      <c r="C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120"/>
      <c r="R403" s="120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</row>
    <row r="404" spans="3:37" ht="12.75" customHeight="1" x14ac:dyDescent="0.2">
      <c r="C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120"/>
      <c r="R404" s="120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</row>
    <row r="405" spans="3:37" ht="12.75" customHeight="1" x14ac:dyDescent="0.2">
      <c r="C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120"/>
      <c r="R405" s="120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</row>
    <row r="406" spans="3:37" ht="12.75" customHeight="1" x14ac:dyDescent="0.2">
      <c r="C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120"/>
      <c r="R406" s="120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</row>
    <row r="407" spans="3:37" ht="12.75" customHeight="1" x14ac:dyDescent="0.2">
      <c r="C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120"/>
      <c r="R407" s="120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</row>
    <row r="408" spans="3:37" ht="12.75" customHeight="1" x14ac:dyDescent="0.2">
      <c r="C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120"/>
      <c r="R408" s="120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</row>
    <row r="409" spans="3:37" ht="12.75" customHeight="1" x14ac:dyDescent="0.2">
      <c r="C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120"/>
      <c r="R409" s="120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</row>
    <row r="410" spans="3:37" ht="12.75" customHeight="1" x14ac:dyDescent="0.2">
      <c r="C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120"/>
      <c r="R410" s="120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</row>
    <row r="411" spans="3:37" ht="12.75" customHeight="1" x14ac:dyDescent="0.2">
      <c r="C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120"/>
      <c r="R411" s="120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</row>
    <row r="412" spans="3:37" ht="12.75" customHeight="1" x14ac:dyDescent="0.2">
      <c r="C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120"/>
      <c r="R412" s="120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</row>
    <row r="413" spans="3:37" ht="12.75" customHeight="1" x14ac:dyDescent="0.2">
      <c r="C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120"/>
      <c r="R413" s="120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</row>
    <row r="414" spans="3:37" ht="12.75" customHeight="1" x14ac:dyDescent="0.2">
      <c r="C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120"/>
      <c r="R414" s="120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</row>
    <row r="415" spans="3:37" ht="12.75" customHeight="1" x14ac:dyDescent="0.2">
      <c r="C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120"/>
      <c r="R415" s="120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</row>
    <row r="416" spans="3:37" ht="12.75" customHeight="1" x14ac:dyDescent="0.2">
      <c r="C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120"/>
      <c r="R416" s="120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</row>
    <row r="417" spans="3:37" ht="12.75" customHeight="1" x14ac:dyDescent="0.2">
      <c r="C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120"/>
      <c r="R417" s="120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</row>
    <row r="418" spans="3:37" ht="12.75" customHeight="1" x14ac:dyDescent="0.2">
      <c r="C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120"/>
      <c r="R418" s="120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</row>
    <row r="419" spans="3:37" ht="12.75" customHeight="1" x14ac:dyDescent="0.2">
      <c r="C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120"/>
      <c r="R419" s="120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</row>
    <row r="420" spans="3:37" ht="12.75" customHeight="1" x14ac:dyDescent="0.2">
      <c r="C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120"/>
      <c r="R420" s="120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</row>
    <row r="421" spans="3:37" ht="12.75" customHeight="1" x14ac:dyDescent="0.2">
      <c r="C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120"/>
      <c r="R421" s="120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</row>
    <row r="422" spans="3:37" ht="12.75" customHeight="1" x14ac:dyDescent="0.2">
      <c r="C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120"/>
      <c r="R422" s="120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</row>
    <row r="423" spans="3:37" ht="12.75" customHeight="1" x14ac:dyDescent="0.2">
      <c r="C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120"/>
      <c r="R423" s="120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</row>
    <row r="424" spans="3:37" ht="12.75" customHeight="1" x14ac:dyDescent="0.2">
      <c r="C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120"/>
      <c r="R424" s="120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</row>
    <row r="425" spans="3:37" ht="12.75" customHeight="1" x14ac:dyDescent="0.2">
      <c r="C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120"/>
      <c r="R425" s="120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</row>
    <row r="426" spans="3:37" ht="12.75" customHeight="1" x14ac:dyDescent="0.2">
      <c r="C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120"/>
      <c r="R426" s="120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</row>
    <row r="427" spans="3:37" ht="12.75" customHeight="1" x14ac:dyDescent="0.2">
      <c r="C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120"/>
      <c r="R427" s="120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</row>
    <row r="428" spans="3:37" ht="12.75" customHeight="1" x14ac:dyDescent="0.2">
      <c r="C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120"/>
      <c r="R428" s="120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</row>
    <row r="429" spans="3:37" ht="12.75" customHeight="1" x14ac:dyDescent="0.2">
      <c r="C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120"/>
      <c r="R429" s="120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</row>
    <row r="430" spans="3:37" ht="12.75" customHeight="1" x14ac:dyDescent="0.2">
      <c r="C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120"/>
      <c r="R430" s="120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</row>
    <row r="431" spans="3:37" ht="12.75" customHeight="1" x14ac:dyDescent="0.2">
      <c r="C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120"/>
      <c r="R431" s="120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</row>
    <row r="432" spans="3:37" ht="12.75" customHeight="1" x14ac:dyDescent="0.2">
      <c r="C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120"/>
      <c r="R432" s="120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</row>
    <row r="433" spans="3:37" ht="12.75" customHeight="1" x14ac:dyDescent="0.2">
      <c r="C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120"/>
      <c r="R433" s="120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</row>
    <row r="434" spans="3:37" ht="12.75" customHeight="1" x14ac:dyDescent="0.2">
      <c r="C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120"/>
      <c r="R434" s="120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</row>
    <row r="435" spans="3:37" ht="12.75" customHeight="1" x14ac:dyDescent="0.2">
      <c r="C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120"/>
      <c r="R435" s="120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</row>
    <row r="436" spans="3:37" ht="12.75" customHeight="1" x14ac:dyDescent="0.2">
      <c r="C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120"/>
      <c r="R436" s="120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</row>
    <row r="437" spans="3:37" ht="12.75" customHeight="1" x14ac:dyDescent="0.2">
      <c r="C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120"/>
      <c r="R437" s="120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</row>
    <row r="438" spans="3:37" ht="12.75" customHeight="1" x14ac:dyDescent="0.2">
      <c r="C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120"/>
      <c r="R438" s="120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</row>
    <row r="439" spans="3:37" ht="12.75" customHeight="1" x14ac:dyDescent="0.2">
      <c r="C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120"/>
      <c r="R439" s="120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</row>
    <row r="440" spans="3:37" ht="12.75" customHeight="1" x14ac:dyDescent="0.2">
      <c r="C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120"/>
      <c r="R440" s="120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</row>
    <row r="441" spans="3:37" ht="12.75" customHeight="1" x14ac:dyDescent="0.2">
      <c r="C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120"/>
      <c r="R441" s="120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</row>
    <row r="442" spans="3:37" ht="12.75" customHeight="1" x14ac:dyDescent="0.2">
      <c r="C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120"/>
      <c r="R442" s="120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</row>
    <row r="443" spans="3:37" ht="12.75" customHeight="1" x14ac:dyDescent="0.2">
      <c r="C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120"/>
      <c r="R443" s="120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</row>
    <row r="444" spans="3:37" ht="12.75" customHeight="1" x14ac:dyDescent="0.2">
      <c r="C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120"/>
      <c r="R444" s="120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</row>
    <row r="445" spans="3:37" ht="12.75" customHeight="1" x14ac:dyDescent="0.2">
      <c r="C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120"/>
      <c r="R445" s="120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</row>
    <row r="446" spans="3:37" ht="12.75" customHeight="1" x14ac:dyDescent="0.2">
      <c r="C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120"/>
      <c r="R446" s="120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</row>
    <row r="447" spans="3:37" ht="12.75" customHeight="1" x14ac:dyDescent="0.2">
      <c r="C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120"/>
      <c r="R447" s="120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</row>
    <row r="448" spans="3:37" ht="12.75" customHeight="1" x14ac:dyDescent="0.2">
      <c r="C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120"/>
      <c r="R448" s="120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</row>
    <row r="449" spans="3:37" ht="12.75" customHeight="1" x14ac:dyDescent="0.2">
      <c r="C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120"/>
      <c r="R449" s="120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</row>
    <row r="450" spans="3:37" ht="12.75" customHeight="1" x14ac:dyDescent="0.2">
      <c r="C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120"/>
      <c r="R450" s="120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</row>
    <row r="451" spans="3:37" ht="12.75" customHeight="1" x14ac:dyDescent="0.2">
      <c r="C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120"/>
      <c r="R451" s="120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</row>
    <row r="452" spans="3:37" ht="12.75" customHeight="1" x14ac:dyDescent="0.2">
      <c r="C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120"/>
      <c r="R452" s="120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</row>
    <row r="453" spans="3:37" ht="12.75" customHeight="1" x14ac:dyDescent="0.2">
      <c r="C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120"/>
      <c r="R453" s="120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</row>
    <row r="454" spans="3:37" ht="12.75" customHeight="1" x14ac:dyDescent="0.2">
      <c r="C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120"/>
      <c r="R454" s="120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</row>
    <row r="455" spans="3:37" ht="12.75" customHeight="1" x14ac:dyDescent="0.2">
      <c r="C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120"/>
      <c r="R455" s="120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</row>
    <row r="456" spans="3:37" ht="12.75" customHeight="1" x14ac:dyDescent="0.2">
      <c r="C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120"/>
      <c r="R456" s="120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</row>
    <row r="457" spans="3:37" ht="12.75" customHeight="1" x14ac:dyDescent="0.2">
      <c r="C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120"/>
      <c r="R457" s="120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</row>
    <row r="458" spans="3:37" ht="12.75" customHeight="1" x14ac:dyDescent="0.2">
      <c r="C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120"/>
      <c r="R458" s="120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</row>
    <row r="459" spans="3:37" ht="12.75" customHeight="1" x14ac:dyDescent="0.2">
      <c r="C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120"/>
      <c r="R459" s="120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</row>
    <row r="460" spans="3:37" ht="12.75" customHeight="1" x14ac:dyDescent="0.2">
      <c r="C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120"/>
      <c r="R460" s="120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</row>
    <row r="461" spans="3:37" ht="12.75" customHeight="1" x14ac:dyDescent="0.2">
      <c r="C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120"/>
      <c r="R461" s="120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</row>
    <row r="462" spans="3:37" ht="12.75" customHeight="1" x14ac:dyDescent="0.2">
      <c r="C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120"/>
      <c r="R462" s="120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</row>
    <row r="463" spans="3:37" ht="12.75" customHeight="1" x14ac:dyDescent="0.2">
      <c r="C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120"/>
      <c r="R463" s="120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</row>
    <row r="464" spans="3:37" ht="12.75" customHeight="1" x14ac:dyDescent="0.2">
      <c r="C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120"/>
      <c r="R464" s="120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</row>
    <row r="465" spans="3:37" ht="12.75" customHeight="1" x14ac:dyDescent="0.2">
      <c r="C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120"/>
      <c r="R465" s="120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</row>
    <row r="466" spans="3:37" ht="12.75" customHeight="1" x14ac:dyDescent="0.2">
      <c r="C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120"/>
      <c r="R466" s="120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</row>
    <row r="467" spans="3:37" ht="12.75" customHeight="1" x14ac:dyDescent="0.2">
      <c r="C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120"/>
      <c r="R467" s="120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</row>
    <row r="468" spans="3:37" ht="12.75" customHeight="1" x14ac:dyDescent="0.2">
      <c r="C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120"/>
      <c r="R468" s="120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</row>
    <row r="469" spans="3:37" ht="12.75" customHeight="1" x14ac:dyDescent="0.2">
      <c r="C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120"/>
      <c r="R469" s="120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</row>
    <row r="470" spans="3:37" ht="12.75" customHeight="1" x14ac:dyDescent="0.2">
      <c r="C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120"/>
      <c r="R470" s="120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</row>
    <row r="471" spans="3:37" ht="12.75" customHeight="1" x14ac:dyDescent="0.2">
      <c r="C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120"/>
      <c r="R471" s="120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</row>
    <row r="472" spans="3:37" ht="12.75" customHeight="1" x14ac:dyDescent="0.2">
      <c r="C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120"/>
      <c r="R472" s="120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</row>
    <row r="473" spans="3:37" ht="12.75" customHeight="1" x14ac:dyDescent="0.2">
      <c r="C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120"/>
      <c r="R473" s="120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</row>
    <row r="474" spans="3:37" ht="12.75" customHeight="1" x14ac:dyDescent="0.2">
      <c r="C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120"/>
      <c r="R474" s="120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</row>
    <row r="475" spans="3:37" ht="12.75" customHeight="1" x14ac:dyDescent="0.2">
      <c r="C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120"/>
      <c r="R475" s="120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</row>
    <row r="476" spans="3:37" ht="12.75" customHeight="1" x14ac:dyDescent="0.2">
      <c r="C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120"/>
      <c r="R476" s="120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</row>
    <row r="477" spans="3:37" ht="12.75" customHeight="1" x14ac:dyDescent="0.2">
      <c r="C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120"/>
      <c r="R477" s="120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</row>
    <row r="478" spans="3:37" ht="12.75" customHeight="1" x14ac:dyDescent="0.2">
      <c r="C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120"/>
      <c r="R478" s="120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</row>
    <row r="479" spans="3:37" ht="12.75" customHeight="1" x14ac:dyDescent="0.2">
      <c r="C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120"/>
      <c r="R479" s="120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</row>
    <row r="480" spans="3:37" ht="12.75" customHeight="1" x14ac:dyDescent="0.2">
      <c r="C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120"/>
      <c r="R480" s="120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</row>
    <row r="481" spans="3:37" ht="12.75" customHeight="1" x14ac:dyDescent="0.2">
      <c r="C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120"/>
      <c r="R481" s="120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</row>
    <row r="482" spans="3:37" ht="12.75" customHeight="1" x14ac:dyDescent="0.2">
      <c r="C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120"/>
      <c r="R482" s="120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</row>
    <row r="483" spans="3:37" ht="12.75" customHeight="1" x14ac:dyDescent="0.2">
      <c r="C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120"/>
      <c r="R483" s="120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</row>
    <row r="484" spans="3:37" ht="12.75" customHeight="1" x14ac:dyDescent="0.2">
      <c r="C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120"/>
      <c r="R484" s="120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</row>
    <row r="485" spans="3:37" ht="12.75" customHeight="1" x14ac:dyDescent="0.2">
      <c r="C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120"/>
      <c r="R485" s="120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</row>
    <row r="486" spans="3:37" ht="12.75" customHeight="1" x14ac:dyDescent="0.2">
      <c r="C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120"/>
      <c r="R486" s="120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</row>
    <row r="487" spans="3:37" ht="12.75" customHeight="1" x14ac:dyDescent="0.2">
      <c r="C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120"/>
      <c r="R487" s="120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</row>
    <row r="488" spans="3:37" ht="12.75" customHeight="1" x14ac:dyDescent="0.2">
      <c r="C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120"/>
      <c r="R488" s="120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</row>
    <row r="489" spans="3:37" ht="12.75" customHeight="1" x14ac:dyDescent="0.2">
      <c r="C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120"/>
      <c r="R489" s="120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</row>
    <row r="490" spans="3:37" ht="12.75" customHeight="1" x14ac:dyDescent="0.2">
      <c r="C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120"/>
      <c r="R490" s="120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</row>
    <row r="491" spans="3:37" ht="12.75" customHeight="1" x14ac:dyDescent="0.2">
      <c r="C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120"/>
      <c r="R491" s="120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</row>
    <row r="492" spans="3:37" ht="12.75" customHeight="1" x14ac:dyDescent="0.2">
      <c r="C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120"/>
      <c r="R492" s="120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</row>
    <row r="493" spans="3:37" ht="12.75" customHeight="1" x14ac:dyDescent="0.2">
      <c r="C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120"/>
      <c r="R493" s="120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</row>
    <row r="494" spans="3:37" ht="12.75" customHeight="1" x14ac:dyDescent="0.2">
      <c r="C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120"/>
      <c r="R494" s="120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</row>
    <row r="495" spans="3:37" ht="12.75" customHeight="1" x14ac:dyDescent="0.2">
      <c r="C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120"/>
      <c r="R495" s="120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</row>
    <row r="496" spans="3:37" ht="12.75" customHeight="1" x14ac:dyDescent="0.2">
      <c r="C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120"/>
      <c r="R496" s="120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</row>
    <row r="497" spans="3:37" ht="12.75" customHeight="1" x14ac:dyDescent="0.2">
      <c r="C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120"/>
      <c r="R497" s="120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</row>
    <row r="498" spans="3:37" ht="12.75" customHeight="1" x14ac:dyDescent="0.2">
      <c r="C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120"/>
      <c r="R498" s="120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</row>
    <row r="499" spans="3:37" ht="12.75" customHeight="1" x14ac:dyDescent="0.2">
      <c r="C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120"/>
      <c r="R499" s="120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</row>
    <row r="500" spans="3:37" ht="12.75" customHeight="1" x14ac:dyDescent="0.2">
      <c r="C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120"/>
      <c r="R500" s="120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</row>
    <row r="501" spans="3:37" ht="12.75" customHeight="1" x14ac:dyDescent="0.2">
      <c r="C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120"/>
      <c r="R501" s="120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</row>
    <row r="502" spans="3:37" ht="12.75" customHeight="1" x14ac:dyDescent="0.2">
      <c r="C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120"/>
      <c r="R502" s="120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</row>
    <row r="503" spans="3:37" ht="12.75" customHeight="1" x14ac:dyDescent="0.2">
      <c r="C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120"/>
      <c r="R503" s="120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</row>
    <row r="504" spans="3:37" ht="12.75" customHeight="1" x14ac:dyDescent="0.2">
      <c r="C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120"/>
      <c r="R504" s="120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</row>
    <row r="505" spans="3:37" ht="12.75" customHeight="1" x14ac:dyDescent="0.2">
      <c r="C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120"/>
      <c r="R505" s="120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</row>
    <row r="506" spans="3:37" ht="12.75" customHeight="1" x14ac:dyDescent="0.2">
      <c r="C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120"/>
      <c r="R506" s="120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</row>
    <row r="507" spans="3:37" ht="12.75" customHeight="1" x14ac:dyDescent="0.2">
      <c r="C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120"/>
      <c r="R507" s="120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</row>
    <row r="508" spans="3:37" ht="12.75" customHeight="1" x14ac:dyDescent="0.2">
      <c r="C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120"/>
      <c r="R508" s="120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</row>
    <row r="509" spans="3:37" ht="12.75" customHeight="1" x14ac:dyDescent="0.2">
      <c r="C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120"/>
      <c r="R509" s="120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</row>
    <row r="510" spans="3:37" ht="12.75" customHeight="1" x14ac:dyDescent="0.2">
      <c r="C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120"/>
      <c r="R510" s="120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</row>
    <row r="511" spans="3:37" ht="12.75" customHeight="1" x14ac:dyDescent="0.2">
      <c r="C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120"/>
      <c r="R511" s="120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</row>
    <row r="512" spans="3:37" ht="12.75" customHeight="1" x14ac:dyDescent="0.2">
      <c r="C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120"/>
      <c r="R512" s="120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</row>
    <row r="513" spans="3:37" ht="12.75" customHeight="1" x14ac:dyDescent="0.2">
      <c r="C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120"/>
      <c r="R513" s="120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</row>
    <row r="514" spans="3:37" ht="12.75" customHeight="1" x14ac:dyDescent="0.2">
      <c r="C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120"/>
      <c r="R514" s="120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</row>
    <row r="515" spans="3:37" ht="12.75" customHeight="1" x14ac:dyDescent="0.2">
      <c r="C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120"/>
      <c r="R515" s="120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</row>
    <row r="516" spans="3:37" ht="12.75" customHeight="1" x14ac:dyDescent="0.2">
      <c r="C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120"/>
      <c r="R516" s="120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</row>
    <row r="517" spans="3:37" ht="12.75" customHeight="1" x14ac:dyDescent="0.2">
      <c r="C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120"/>
      <c r="R517" s="120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</row>
    <row r="518" spans="3:37" ht="12.75" customHeight="1" x14ac:dyDescent="0.2">
      <c r="C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120"/>
      <c r="R518" s="120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</row>
    <row r="519" spans="3:37" ht="12.75" customHeight="1" x14ac:dyDescent="0.2">
      <c r="C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120"/>
      <c r="R519" s="120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</row>
    <row r="520" spans="3:37" ht="12.75" customHeight="1" x14ac:dyDescent="0.2">
      <c r="C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120"/>
      <c r="R520" s="120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</row>
    <row r="521" spans="3:37" ht="12.75" customHeight="1" x14ac:dyDescent="0.2">
      <c r="C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120"/>
      <c r="R521" s="120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</row>
    <row r="522" spans="3:37" ht="12.75" customHeight="1" x14ac:dyDescent="0.2">
      <c r="C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120"/>
      <c r="R522" s="120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</row>
    <row r="523" spans="3:37" ht="12.75" customHeight="1" x14ac:dyDescent="0.2">
      <c r="C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120"/>
      <c r="R523" s="120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</row>
    <row r="524" spans="3:37" ht="12.75" customHeight="1" x14ac:dyDescent="0.2">
      <c r="C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120"/>
      <c r="R524" s="120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</row>
    <row r="525" spans="3:37" ht="12.75" customHeight="1" x14ac:dyDescent="0.2">
      <c r="C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120"/>
      <c r="R525" s="120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</row>
    <row r="526" spans="3:37" ht="12.75" customHeight="1" x14ac:dyDescent="0.2">
      <c r="C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120"/>
      <c r="R526" s="120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</row>
    <row r="527" spans="3:37" ht="12.75" customHeight="1" x14ac:dyDescent="0.2">
      <c r="C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120"/>
      <c r="R527" s="120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</row>
    <row r="528" spans="3:37" ht="12.75" customHeight="1" x14ac:dyDescent="0.2">
      <c r="C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120"/>
      <c r="R528" s="120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</row>
    <row r="529" spans="3:37" ht="12.75" customHeight="1" x14ac:dyDescent="0.2">
      <c r="C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120"/>
      <c r="R529" s="120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</row>
    <row r="530" spans="3:37" ht="12.75" customHeight="1" x14ac:dyDescent="0.2">
      <c r="C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120"/>
      <c r="R530" s="120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</row>
    <row r="531" spans="3:37" ht="12.75" customHeight="1" x14ac:dyDescent="0.2">
      <c r="C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120"/>
      <c r="R531" s="120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</row>
    <row r="532" spans="3:37" ht="12.75" customHeight="1" x14ac:dyDescent="0.2">
      <c r="C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120"/>
      <c r="R532" s="120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</row>
    <row r="533" spans="3:37" ht="12.75" customHeight="1" x14ac:dyDescent="0.2">
      <c r="C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120"/>
      <c r="R533" s="120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</row>
    <row r="534" spans="3:37" ht="12.75" customHeight="1" x14ac:dyDescent="0.2">
      <c r="C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120"/>
      <c r="R534" s="120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</row>
    <row r="535" spans="3:37" ht="12.75" customHeight="1" x14ac:dyDescent="0.2">
      <c r="C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120"/>
      <c r="R535" s="120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</row>
    <row r="536" spans="3:37" ht="12.75" customHeight="1" x14ac:dyDescent="0.2">
      <c r="C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120"/>
      <c r="R536" s="120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</row>
    <row r="537" spans="3:37" ht="12.75" customHeight="1" x14ac:dyDescent="0.2">
      <c r="C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120"/>
      <c r="R537" s="120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</row>
    <row r="538" spans="3:37" ht="12.75" customHeight="1" x14ac:dyDescent="0.2">
      <c r="C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120"/>
      <c r="R538" s="120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</row>
    <row r="539" spans="3:37" ht="12.75" customHeight="1" x14ac:dyDescent="0.2">
      <c r="C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120"/>
      <c r="R539" s="120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</row>
    <row r="540" spans="3:37" ht="12.75" customHeight="1" x14ac:dyDescent="0.2">
      <c r="C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120"/>
      <c r="R540" s="120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</row>
    <row r="541" spans="3:37" ht="12.75" customHeight="1" x14ac:dyDescent="0.2">
      <c r="C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120"/>
      <c r="R541" s="120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</row>
    <row r="542" spans="3:37" ht="12.75" customHeight="1" x14ac:dyDescent="0.2">
      <c r="C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120"/>
      <c r="R542" s="120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</row>
    <row r="543" spans="3:37" ht="12.75" customHeight="1" x14ac:dyDescent="0.2">
      <c r="C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120"/>
      <c r="R543" s="120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</row>
    <row r="544" spans="3:37" ht="12.75" customHeight="1" x14ac:dyDescent="0.2">
      <c r="C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120"/>
      <c r="R544" s="120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</row>
    <row r="545" spans="3:37" ht="12.75" customHeight="1" x14ac:dyDescent="0.2">
      <c r="C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120"/>
      <c r="R545" s="120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</row>
    <row r="546" spans="3:37" ht="12.75" customHeight="1" x14ac:dyDescent="0.2">
      <c r="C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120"/>
      <c r="R546" s="120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</row>
    <row r="547" spans="3:37" ht="12.75" customHeight="1" x14ac:dyDescent="0.2">
      <c r="C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120"/>
      <c r="R547" s="120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</row>
    <row r="548" spans="3:37" ht="12.75" customHeight="1" x14ac:dyDescent="0.2">
      <c r="C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120"/>
      <c r="R548" s="120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</row>
    <row r="549" spans="3:37" ht="12.75" customHeight="1" x14ac:dyDescent="0.2">
      <c r="C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120"/>
      <c r="R549" s="120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</row>
    <row r="550" spans="3:37" ht="12.75" customHeight="1" x14ac:dyDescent="0.2">
      <c r="C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120"/>
      <c r="R550" s="120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</row>
    <row r="551" spans="3:37" ht="12.75" customHeight="1" x14ac:dyDescent="0.2">
      <c r="C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120"/>
      <c r="R551" s="120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</row>
    <row r="552" spans="3:37" ht="12.75" customHeight="1" x14ac:dyDescent="0.2">
      <c r="C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120"/>
      <c r="R552" s="120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</row>
    <row r="553" spans="3:37" ht="12.75" customHeight="1" x14ac:dyDescent="0.2">
      <c r="C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120"/>
      <c r="R553" s="120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</row>
    <row r="554" spans="3:37" ht="12.75" customHeight="1" x14ac:dyDescent="0.2">
      <c r="C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120"/>
      <c r="R554" s="120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</row>
    <row r="555" spans="3:37" ht="12.75" customHeight="1" x14ac:dyDescent="0.2">
      <c r="C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120"/>
      <c r="R555" s="120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</row>
    <row r="556" spans="3:37" ht="12.75" customHeight="1" x14ac:dyDescent="0.2">
      <c r="C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120"/>
      <c r="R556" s="120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</row>
    <row r="557" spans="3:37" ht="12.75" customHeight="1" x14ac:dyDescent="0.2">
      <c r="C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120"/>
      <c r="R557" s="120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</row>
    <row r="558" spans="3:37" ht="12.75" customHeight="1" x14ac:dyDescent="0.2">
      <c r="C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120"/>
      <c r="R558" s="120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</row>
    <row r="559" spans="3:37" ht="12.75" customHeight="1" x14ac:dyDescent="0.2">
      <c r="C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120"/>
      <c r="R559" s="120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</row>
    <row r="560" spans="3:37" ht="12.75" customHeight="1" x14ac:dyDescent="0.2">
      <c r="C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120"/>
      <c r="R560" s="120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</row>
    <row r="561" spans="3:37" ht="12.75" customHeight="1" x14ac:dyDescent="0.2">
      <c r="C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120"/>
      <c r="R561" s="120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</row>
    <row r="562" spans="3:37" ht="12.75" customHeight="1" x14ac:dyDescent="0.2">
      <c r="C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120"/>
      <c r="R562" s="120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</row>
    <row r="563" spans="3:37" ht="12.75" customHeight="1" x14ac:dyDescent="0.2">
      <c r="C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120"/>
      <c r="R563" s="120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</row>
    <row r="564" spans="3:37" ht="12.75" customHeight="1" x14ac:dyDescent="0.2">
      <c r="C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120"/>
      <c r="R564" s="120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</row>
    <row r="565" spans="3:37" ht="12.75" customHeight="1" x14ac:dyDescent="0.2">
      <c r="C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120"/>
      <c r="R565" s="120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</row>
    <row r="566" spans="3:37" ht="12.75" customHeight="1" x14ac:dyDescent="0.2">
      <c r="C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120"/>
      <c r="R566" s="120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</row>
    <row r="567" spans="3:37" ht="12.75" customHeight="1" x14ac:dyDescent="0.2">
      <c r="C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120"/>
      <c r="R567" s="120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</row>
    <row r="568" spans="3:37" ht="12.75" customHeight="1" x14ac:dyDescent="0.2">
      <c r="C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120"/>
      <c r="R568" s="120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</row>
    <row r="569" spans="3:37" ht="12.75" customHeight="1" x14ac:dyDescent="0.2">
      <c r="C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120"/>
      <c r="R569" s="120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</row>
    <row r="570" spans="3:37" ht="12.75" customHeight="1" x14ac:dyDescent="0.2">
      <c r="C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120"/>
      <c r="R570" s="120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</row>
    <row r="571" spans="3:37" ht="12.75" customHeight="1" x14ac:dyDescent="0.2">
      <c r="C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120"/>
      <c r="R571" s="120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</row>
    <row r="572" spans="3:37" ht="12.75" customHeight="1" x14ac:dyDescent="0.2">
      <c r="C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120"/>
      <c r="R572" s="120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</row>
    <row r="573" spans="3:37" ht="12.75" customHeight="1" x14ac:dyDescent="0.2">
      <c r="C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120"/>
      <c r="R573" s="120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</row>
    <row r="574" spans="3:37" ht="12.75" customHeight="1" x14ac:dyDescent="0.2">
      <c r="C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120"/>
      <c r="R574" s="120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</row>
    <row r="575" spans="3:37" ht="12.75" customHeight="1" x14ac:dyDescent="0.2">
      <c r="C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120"/>
      <c r="R575" s="120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</row>
    <row r="576" spans="3:37" ht="12.75" customHeight="1" x14ac:dyDescent="0.2">
      <c r="C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120"/>
      <c r="R576" s="120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</row>
    <row r="577" spans="3:37" ht="12.75" customHeight="1" x14ac:dyDescent="0.2">
      <c r="C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120"/>
      <c r="R577" s="120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</row>
    <row r="578" spans="3:37" ht="12.75" customHeight="1" x14ac:dyDescent="0.2">
      <c r="C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120"/>
      <c r="R578" s="120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</row>
    <row r="579" spans="3:37" ht="12.75" customHeight="1" x14ac:dyDescent="0.2">
      <c r="C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120"/>
      <c r="R579" s="120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</row>
    <row r="580" spans="3:37" ht="12.75" customHeight="1" x14ac:dyDescent="0.2">
      <c r="C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120"/>
      <c r="R580" s="120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</row>
    <row r="581" spans="3:37" ht="12.75" customHeight="1" x14ac:dyDescent="0.2">
      <c r="C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120"/>
      <c r="R581" s="120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</row>
    <row r="582" spans="3:37" ht="12.75" customHeight="1" x14ac:dyDescent="0.2">
      <c r="C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120"/>
      <c r="R582" s="120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</row>
    <row r="583" spans="3:37" ht="12.75" customHeight="1" x14ac:dyDescent="0.2">
      <c r="C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120"/>
      <c r="R583" s="120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</row>
    <row r="584" spans="3:37" ht="12.75" customHeight="1" x14ac:dyDescent="0.2">
      <c r="C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120"/>
      <c r="R584" s="120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</row>
    <row r="585" spans="3:37" ht="12.75" customHeight="1" x14ac:dyDescent="0.2">
      <c r="C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120"/>
      <c r="R585" s="120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</row>
    <row r="586" spans="3:37" ht="12.75" customHeight="1" x14ac:dyDescent="0.2">
      <c r="C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120"/>
      <c r="R586" s="120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</row>
    <row r="587" spans="3:37" ht="12.75" customHeight="1" x14ac:dyDescent="0.2">
      <c r="C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120"/>
      <c r="R587" s="120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</row>
    <row r="588" spans="3:37" ht="12.75" customHeight="1" x14ac:dyDescent="0.2">
      <c r="C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120"/>
      <c r="R588" s="120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</row>
    <row r="589" spans="3:37" ht="12.75" customHeight="1" x14ac:dyDescent="0.2">
      <c r="C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120"/>
      <c r="R589" s="120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</row>
    <row r="590" spans="3:37" ht="12.75" customHeight="1" x14ac:dyDescent="0.2">
      <c r="C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120"/>
      <c r="R590" s="120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</row>
    <row r="591" spans="3:37" ht="12.75" customHeight="1" x14ac:dyDescent="0.2">
      <c r="C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120"/>
      <c r="R591" s="120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</row>
    <row r="592" spans="3:37" ht="12.75" customHeight="1" x14ac:dyDescent="0.2">
      <c r="C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120"/>
      <c r="R592" s="120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</row>
    <row r="593" spans="3:37" ht="12.75" customHeight="1" x14ac:dyDescent="0.2">
      <c r="C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120"/>
      <c r="R593" s="120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</row>
    <row r="594" spans="3:37" ht="12.75" customHeight="1" x14ac:dyDescent="0.2">
      <c r="C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120"/>
      <c r="R594" s="120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</row>
    <row r="595" spans="3:37" ht="12.75" customHeight="1" x14ac:dyDescent="0.2">
      <c r="C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120"/>
      <c r="R595" s="120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</row>
    <row r="596" spans="3:37" ht="12.75" customHeight="1" x14ac:dyDescent="0.2">
      <c r="C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120"/>
      <c r="R596" s="120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</row>
    <row r="597" spans="3:37" ht="12.75" customHeight="1" x14ac:dyDescent="0.2">
      <c r="C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120"/>
      <c r="R597" s="120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</row>
    <row r="598" spans="3:37" ht="12.75" customHeight="1" x14ac:dyDescent="0.2">
      <c r="C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120"/>
      <c r="R598" s="120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</row>
    <row r="599" spans="3:37" ht="12.75" customHeight="1" x14ac:dyDescent="0.2">
      <c r="C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120"/>
      <c r="R599" s="120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</row>
    <row r="600" spans="3:37" ht="12.75" customHeight="1" x14ac:dyDescent="0.2">
      <c r="C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120"/>
      <c r="R600" s="120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</row>
    <row r="601" spans="3:37" ht="12.75" customHeight="1" x14ac:dyDescent="0.2">
      <c r="C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120"/>
      <c r="R601" s="120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</row>
    <row r="602" spans="3:37" ht="12.75" customHeight="1" x14ac:dyDescent="0.2">
      <c r="C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120"/>
      <c r="R602" s="120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</row>
    <row r="603" spans="3:37" ht="12.75" customHeight="1" x14ac:dyDescent="0.2">
      <c r="C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120"/>
      <c r="R603" s="120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</row>
    <row r="604" spans="3:37" ht="12.75" customHeight="1" x14ac:dyDescent="0.2">
      <c r="C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120"/>
      <c r="R604" s="120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</row>
    <row r="605" spans="3:37" ht="12.75" customHeight="1" x14ac:dyDescent="0.2">
      <c r="C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120"/>
      <c r="R605" s="120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</row>
    <row r="606" spans="3:37" ht="12.75" customHeight="1" x14ac:dyDescent="0.2">
      <c r="C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120"/>
      <c r="R606" s="120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</row>
    <row r="607" spans="3:37" ht="12.75" customHeight="1" x14ac:dyDescent="0.2">
      <c r="C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120"/>
      <c r="R607" s="120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</row>
    <row r="608" spans="3:37" ht="12.75" customHeight="1" x14ac:dyDescent="0.2">
      <c r="C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120"/>
      <c r="R608" s="120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</row>
    <row r="609" spans="3:37" ht="12.75" customHeight="1" x14ac:dyDescent="0.2">
      <c r="C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120"/>
      <c r="R609" s="120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</row>
    <row r="610" spans="3:37" ht="12.75" customHeight="1" x14ac:dyDescent="0.2">
      <c r="C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120"/>
      <c r="R610" s="120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</row>
    <row r="611" spans="3:37" ht="12.75" customHeight="1" x14ac:dyDescent="0.2">
      <c r="C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120"/>
      <c r="R611" s="120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</row>
    <row r="612" spans="3:37" ht="12.75" customHeight="1" x14ac:dyDescent="0.2">
      <c r="C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120"/>
      <c r="R612" s="120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</row>
    <row r="613" spans="3:37" ht="12.75" customHeight="1" x14ac:dyDescent="0.2">
      <c r="C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120"/>
      <c r="R613" s="120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</row>
    <row r="614" spans="3:37" ht="12.75" customHeight="1" x14ac:dyDescent="0.2">
      <c r="C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120"/>
      <c r="R614" s="120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</row>
    <row r="615" spans="3:37" ht="12.75" customHeight="1" x14ac:dyDescent="0.2">
      <c r="C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120"/>
      <c r="R615" s="120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</row>
    <row r="616" spans="3:37" ht="12.75" customHeight="1" x14ac:dyDescent="0.2">
      <c r="C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120"/>
      <c r="R616" s="120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</row>
    <row r="617" spans="3:37" ht="12.75" customHeight="1" x14ac:dyDescent="0.2">
      <c r="C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120"/>
      <c r="R617" s="120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</row>
    <row r="618" spans="3:37" ht="12.75" customHeight="1" x14ac:dyDescent="0.2">
      <c r="C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120"/>
      <c r="R618" s="120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</row>
    <row r="619" spans="3:37" ht="12.75" customHeight="1" x14ac:dyDescent="0.2">
      <c r="C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120"/>
      <c r="R619" s="120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</row>
    <row r="620" spans="3:37" ht="12.75" customHeight="1" x14ac:dyDescent="0.2">
      <c r="C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120"/>
      <c r="R620" s="120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</row>
    <row r="621" spans="3:37" ht="12.75" customHeight="1" x14ac:dyDescent="0.2">
      <c r="C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120"/>
      <c r="R621" s="120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</row>
    <row r="622" spans="3:37" ht="12.75" customHeight="1" x14ac:dyDescent="0.2">
      <c r="C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120"/>
      <c r="R622" s="120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</row>
    <row r="623" spans="3:37" ht="12.75" customHeight="1" x14ac:dyDescent="0.2">
      <c r="C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120"/>
      <c r="R623" s="120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</row>
    <row r="624" spans="3:37" ht="12.75" customHeight="1" x14ac:dyDescent="0.2">
      <c r="C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120"/>
      <c r="R624" s="120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</row>
    <row r="625" spans="3:37" ht="12.75" customHeight="1" x14ac:dyDescent="0.2">
      <c r="C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120"/>
      <c r="R625" s="120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</row>
    <row r="626" spans="3:37" ht="12.75" customHeight="1" x14ac:dyDescent="0.2">
      <c r="C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120"/>
      <c r="R626" s="120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</row>
    <row r="627" spans="3:37" ht="12.75" customHeight="1" x14ac:dyDescent="0.2">
      <c r="C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120"/>
      <c r="R627" s="120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</row>
    <row r="628" spans="3:37" ht="12.75" customHeight="1" x14ac:dyDescent="0.2">
      <c r="C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120"/>
      <c r="R628" s="120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</row>
    <row r="629" spans="3:37" ht="12.75" customHeight="1" x14ac:dyDescent="0.2">
      <c r="C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120"/>
      <c r="R629" s="120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</row>
    <row r="630" spans="3:37" ht="12.75" customHeight="1" x14ac:dyDescent="0.2">
      <c r="C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120"/>
      <c r="R630" s="120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</row>
    <row r="631" spans="3:37" ht="12.75" customHeight="1" x14ac:dyDescent="0.2">
      <c r="C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120"/>
      <c r="R631" s="120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</row>
    <row r="632" spans="3:37" ht="12.75" customHeight="1" x14ac:dyDescent="0.2">
      <c r="C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120"/>
      <c r="R632" s="120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</row>
    <row r="633" spans="3:37" ht="12.75" customHeight="1" x14ac:dyDescent="0.2">
      <c r="C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120"/>
      <c r="R633" s="120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</row>
    <row r="634" spans="3:37" ht="12.75" customHeight="1" x14ac:dyDescent="0.2">
      <c r="C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120"/>
      <c r="R634" s="120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</row>
    <row r="635" spans="3:37" ht="12.75" customHeight="1" x14ac:dyDescent="0.2">
      <c r="C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120"/>
      <c r="R635" s="120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</row>
    <row r="636" spans="3:37" ht="12.75" customHeight="1" x14ac:dyDescent="0.2">
      <c r="C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120"/>
      <c r="R636" s="120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</row>
    <row r="637" spans="3:37" ht="12.75" customHeight="1" x14ac:dyDescent="0.2">
      <c r="C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120"/>
      <c r="R637" s="120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</row>
    <row r="638" spans="3:37" ht="12.75" customHeight="1" x14ac:dyDescent="0.2">
      <c r="C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120"/>
      <c r="R638" s="120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</row>
    <row r="639" spans="3:37" ht="12.75" customHeight="1" x14ac:dyDescent="0.2">
      <c r="C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120"/>
      <c r="R639" s="120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</row>
    <row r="640" spans="3:37" ht="12.75" customHeight="1" x14ac:dyDescent="0.2">
      <c r="C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120"/>
      <c r="R640" s="120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</row>
    <row r="641" spans="3:37" ht="12.75" customHeight="1" x14ac:dyDescent="0.2">
      <c r="C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120"/>
      <c r="R641" s="120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</row>
    <row r="642" spans="3:37" ht="12.75" customHeight="1" x14ac:dyDescent="0.2">
      <c r="C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120"/>
      <c r="R642" s="120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</row>
    <row r="643" spans="3:37" ht="12.75" customHeight="1" x14ac:dyDescent="0.2">
      <c r="C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120"/>
      <c r="R643" s="120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</row>
    <row r="644" spans="3:37" ht="12.75" customHeight="1" x14ac:dyDescent="0.2">
      <c r="C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120"/>
      <c r="R644" s="120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</row>
    <row r="645" spans="3:37" ht="12.75" customHeight="1" x14ac:dyDescent="0.2">
      <c r="C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120"/>
      <c r="R645" s="120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</row>
    <row r="646" spans="3:37" ht="12.75" customHeight="1" x14ac:dyDescent="0.2">
      <c r="C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120"/>
      <c r="R646" s="120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</row>
    <row r="647" spans="3:37" ht="12.75" customHeight="1" x14ac:dyDescent="0.2">
      <c r="C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120"/>
      <c r="R647" s="120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</row>
    <row r="648" spans="3:37" ht="12.75" customHeight="1" x14ac:dyDescent="0.2">
      <c r="C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120"/>
      <c r="R648" s="120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</row>
    <row r="649" spans="3:37" ht="12.75" customHeight="1" x14ac:dyDescent="0.2">
      <c r="C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120"/>
      <c r="R649" s="120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</row>
    <row r="650" spans="3:37" ht="12.75" customHeight="1" x14ac:dyDescent="0.2">
      <c r="C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120"/>
      <c r="R650" s="120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</row>
    <row r="651" spans="3:37" ht="12.75" customHeight="1" x14ac:dyDescent="0.2">
      <c r="C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120"/>
      <c r="R651" s="120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</row>
    <row r="652" spans="3:37" ht="12.75" customHeight="1" x14ac:dyDescent="0.2">
      <c r="C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120"/>
      <c r="R652" s="120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</row>
    <row r="653" spans="3:37" ht="12.75" customHeight="1" x14ac:dyDescent="0.2">
      <c r="C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120"/>
      <c r="R653" s="120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</row>
    <row r="654" spans="3:37" ht="12.75" customHeight="1" x14ac:dyDescent="0.2">
      <c r="C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120"/>
      <c r="R654" s="120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</row>
    <row r="655" spans="3:37" ht="12.75" customHeight="1" x14ac:dyDescent="0.2">
      <c r="C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120"/>
      <c r="R655" s="120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</row>
    <row r="656" spans="3:37" ht="12.75" customHeight="1" x14ac:dyDescent="0.2">
      <c r="C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120"/>
      <c r="R656" s="120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</row>
    <row r="657" spans="3:37" ht="12.75" customHeight="1" x14ac:dyDescent="0.2">
      <c r="C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120"/>
      <c r="R657" s="120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</row>
    <row r="658" spans="3:37" ht="12.75" customHeight="1" x14ac:dyDescent="0.2">
      <c r="C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120"/>
      <c r="R658" s="120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</row>
    <row r="659" spans="3:37" ht="12.75" customHeight="1" x14ac:dyDescent="0.2">
      <c r="C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120"/>
      <c r="R659" s="120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</row>
    <row r="660" spans="3:37" ht="12.75" customHeight="1" x14ac:dyDescent="0.2">
      <c r="C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120"/>
      <c r="R660" s="120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</row>
    <row r="661" spans="3:37" ht="12.75" customHeight="1" x14ac:dyDescent="0.2">
      <c r="C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120"/>
      <c r="R661" s="120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</row>
    <row r="662" spans="3:37" ht="12.75" customHeight="1" x14ac:dyDescent="0.2">
      <c r="C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120"/>
      <c r="R662" s="120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</row>
    <row r="663" spans="3:37" ht="12.75" customHeight="1" x14ac:dyDescent="0.2">
      <c r="C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120"/>
      <c r="R663" s="120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</row>
    <row r="664" spans="3:37" ht="12.75" customHeight="1" x14ac:dyDescent="0.2">
      <c r="C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120"/>
      <c r="R664" s="120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</row>
    <row r="665" spans="3:37" ht="12.75" customHeight="1" x14ac:dyDescent="0.2">
      <c r="C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120"/>
      <c r="R665" s="120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</row>
    <row r="666" spans="3:37" ht="12.75" customHeight="1" x14ac:dyDescent="0.2">
      <c r="C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120"/>
      <c r="R666" s="120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</row>
    <row r="667" spans="3:37" ht="12.75" customHeight="1" x14ac:dyDescent="0.2">
      <c r="C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120"/>
      <c r="R667" s="120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</row>
    <row r="668" spans="3:37" ht="12.75" customHeight="1" x14ac:dyDescent="0.2">
      <c r="C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120"/>
      <c r="R668" s="120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</row>
    <row r="669" spans="3:37" ht="12.75" customHeight="1" x14ac:dyDescent="0.2">
      <c r="C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120"/>
      <c r="R669" s="120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</row>
    <row r="670" spans="3:37" ht="12.75" customHeight="1" x14ac:dyDescent="0.2">
      <c r="C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120"/>
      <c r="R670" s="120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</row>
    <row r="671" spans="3:37" ht="12.75" customHeight="1" x14ac:dyDescent="0.2">
      <c r="C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120"/>
      <c r="R671" s="120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</row>
    <row r="672" spans="3:37" ht="12.75" customHeight="1" x14ac:dyDescent="0.2">
      <c r="C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120"/>
      <c r="R672" s="120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</row>
    <row r="673" spans="3:37" ht="12.75" customHeight="1" x14ac:dyDescent="0.2">
      <c r="C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120"/>
      <c r="R673" s="120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</row>
    <row r="674" spans="3:37" ht="12.75" customHeight="1" x14ac:dyDescent="0.2">
      <c r="C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120"/>
      <c r="R674" s="120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</row>
    <row r="675" spans="3:37" ht="12.75" customHeight="1" x14ac:dyDescent="0.2">
      <c r="C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120"/>
      <c r="R675" s="120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</row>
    <row r="676" spans="3:37" ht="12.75" customHeight="1" x14ac:dyDescent="0.2">
      <c r="C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120"/>
      <c r="R676" s="120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</row>
    <row r="677" spans="3:37" ht="12.75" customHeight="1" x14ac:dyDescent="0.2">
      <c r="C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120"/>
      <c r="R677" s="120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</row>
    <row r="678" spans="3:37" ht="12.75" customHeight="1" x14ac:dyDescent="0.2">
      <c r="C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120"/>
      <c r="R678" s="120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</row>
    <row r="679" spans="3:37" ht="12.75" customHeight="1" x14ac:dyDescent="0.2">
      <c r="C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120"/>
      <c r="R679" s="120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</row>
    <row r="680" spans="3:37" ht="12.75" customHeight="1" x14ac:dyDescent="0.2">
      <c r="C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120"/>
      <c r="R680" s="120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</row>
    <row r="681" spans="3:37" ht="12.75" customHeight="1" x14ac:dyDescent="0.2">
      <c r="C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120"/>
      <c r="R681" s="120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</row>
    <row r="682" spans="3:37" ht="12.75" customHeight="1" x14ac:dyDescent="0.2">
      <c r="C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120"/>
      <c r="R682" s="120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</row>
    <row r="683" spans="3:37" ht="12.75" customHeight="1" x14ac:dyDescent="0.2">
      <c r="C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120"/>
      <c r="R683" s="120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</row>
    <row r="684" spans="3:37" ht="12.75" customHeight="1" x14ac:dyDescent="0.2">
      <c r="C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120"/>
      <c r="R684" s="120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</row>
    <row r="685" spans="3:37" ht="12.75" customHeight="1" x14ac:dyDescent="0.2">
      <c r="C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120"/>
      <c r="R685" s="120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</row>
    <row r="686" spans="3:37" ht="12.75" customHeight="1" x14ac:dyDescent="0.2">
      <c r="C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120"/>
      <c r="R686" s="120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</row>
    <row r="687" spans="3:37" ht="12.75" customHeight="1" x14ac:dyDescent="0.2">
      <c r="C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120"/>
      <c r="R687" s="120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</row>
    <row r="688" spans="3:37" ht="12.75" customHeight="1" x14ac:dyDescent="0.2">
      <c r="C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120"/>
      <c r="R688" s="120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</row>
    <row r="689" spans="3:37" ht="12.75" customHeight="1" x14ac:dyDescent="0.2">
      <c r="C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120"/>
      <c r="R689" s="120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</row>
    <row r="690" spans="3:37" ht="12.75" customHeight="1" x14ac:dyDescent="0.2">
      <c r="C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120"/>
      <c r="R690" s="120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</row>
    <row r="691" spans="3:37" ht="12.75" customHeight="1" x14ac:dyDescent="0.2">
      <c r="C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120"/>
      <c r="R691" s="120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</row>
    <row r="692" spans="3:37" ht="12.75" customHeight="1" x14ac:dyDescent="0.2">
      <c r="C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120"/>
      <c r="R692" s="120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</row>
    <row r="693" spans="3:37" ht="12.75" customHeight="1" x14ac:dyDescent="0.2">
      <c r="C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120"/>
      <c r="R693" s="120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</row>
    <row r="694" spans="3:37" ht="12.75" customHeight="1" x14ac:dyDescent="0.2">
      <c r="C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120"/>
      <c r="R694" s="120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</row>
    <row r="695" spans="3:37" ht="12.75" customHeight="1" x14ac:dyDescent="0.2">
      <c r="C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120"/>
      <c r="R695" s="120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</row>
    <row r="696" spans="3:37" ht="12.75" customHeight="1" x14ac:dyDescent="0.2">
      <c r="C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120"/>
      <c r="R696" s="120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</row>
    <row r="697" spans="3:37" ht="12.75" customHeight="1" x14ac:dyDescent="0.2">
      <c r="C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120"/>
      <c r="R697" s="120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</row>
    <row r="698" spans="3:37" ht="12.75" customHeight="1" x14ac:dyDescent="0.2">
      <c r="C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120"/>
      <c r="R698" s="120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</row>
    <row r="699" spans="3:37" ht="12.75" customHeight="1" x14ac:dyDescent="0.2">
      <c r="C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120"/>
      <c r="R699" s="120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</row>
    <row r="700" spans="3:37" ht="12.75" customHeight="1" x14ac:dyDescent="0.2">
      <c r="C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120"/>
      <c r="R700" s="120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</row>
    <row r="701" spans="3:37" ht="12.75" customHeight="1" x14ac:dyDescent="0.2">
      <c r="C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120"/>
      <c r="R701" s="120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</row>
    <row r="702" spans="3:37" ht="12.75" customHeight="1" x14ac:dyDescent="0.2">
      <c r="C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120"/>
      <c r="R702" s="120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</row>
    <row r="703" spans="3:37" ht="12.75" customHeight="1" x14ac:dyDescent="0.2">
      <c r="C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120"/>
      <c r="R703" s="120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</row>
    <row r="704" spans="3:37" ht="12.75" customHeight="1" x14ac:dyDescent="0.2">
      <c r="C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120"/>
      <c r="R704" s="120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</row>
    <row r="705" spans="3:37" ht="12.75" customHeight="1" x14ac:dyDescent="0.2">
      <c r="C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120"/>
      <c r="R705" s="120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</row>
    <row r="706" spans="3:37" ht="12.75" customHeight="1" x14ac:dyDescent="0.2">
      <c r="C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120"/>
      <c r="R706" s="120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</row>
    <row r="707" spans="3:37" ht="12.75" customHeight="1" x14ac:dyDescent="0.2">
      <c r="C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120"/>
      <c r="R707" s="120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</row>
    <row r="708" spans="3:37" ht="12.75" customHeight="1" x14ac:dyDescent="0.2">
      <c r="C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120"/>
      <c r="R708" s="120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</row>
    <row r="709" spans="3:37" ht="12.75" customHeight="1" x14ac:dyDescent="0.2">
      <c r="C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120"/>
      <c r="R709" s="120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</row>
    <row r="710" spans="3:37" ht="12.75" customHeight="1" x14ac:dyDescent="0.2">
      <c r="C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120"/>
      <c r="R710" s="120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</row>
    <row r="711" spans="3:37" ht="12.75" customHeight="1" x14ac:dyDescent="0.2">
      <c r="C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120"/>
      <c r="R711" s="120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</row>
    <row r="712" spans="3:37" ht="12.75" customHeight="1" x14ac:dyDescent="0.2">
      <c r="C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120"/>
      <c r="R712" s="120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</row>
    <row r="713" spans="3:37" ht="12.75" customHeight="1" x14ac:dyDescent="0.2">
      <c r="C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120"/>
      <c r="R713" s="120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</row>
    <row r="714" spans="3:37" ht="12.75" customHeight="1" x14ac:dyDescent="0.2">
      <c r="C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120"/>
      <c r="R714" s="120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</row>
    <row r="715" spans="3:37" ht="12.75" customHeight="1" x14ac:dyDescent="0.2">
      <c r="C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120"/>
      <c r="R715" s="120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</row>
    <row r="716" spans="3:37" ht="12.75" customHeight="1" x14ac:dyDescent="0.2">
      <c r="C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120"/>
      <c r="R716" s="120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</row>
    <row r="717" spans="3:37" ht="12.75" customHeight="1" x14ac:dyDescent="0.2">
      <c r="C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120"/>
      <c r="R717" s="120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</row>
    <row r="718" spans="3:37" ht="12.75" customHeight="1" x14ac:dyDescent="0.2">
      <c r="C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120"/>
      <c r="R718" s="120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</row>
    <row r="719" spans="3:37" ht="12.75" customHeight="1" x14ac:dyDescent="0.2">
      <c r="C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120"/>
      <c r="R719" s="120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</row>
    <row r="720" spans="3:37" ht="12.75" customHeight="1" x14ac:dyDescent="0.2">
      <c r="C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120"/>
      <c r="R720" s="120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</row>
    <row r="721" spans="3:37" ht="12.75" customHeight="1" x14ac:dyDescent="0.2">
      <c r="C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120"/>
      <c r="R721" s="120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</row>
    <row r="722" spans="3:37" ht="12.75" customHeight="1" x14ac:dyDescent="0.2">
      <c r="C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120"/>
      <c r="R722" s="120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</row>
    <row r="723" spans="3:37" ht="12.75" customHeight="1" x14ac:dyDescent="0.2">
      <c r="C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120"/>
      <c r="R723" s="120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</row>
    <row r="724" spans="3:37" ht="12.75" customHeight="1" x14ac:dyDescent="0.2">
      <c r="C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120"/>
      <c r="R724" s="120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</row>
    <row r="725" spans="3:37" ht="12.75" customHeight="1" x14ac:dyDescent="0.2">
      <c r="C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120"/>
      <c r="R725" s="120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</row>
    <row r="726" spans="3:37" ht="12.75" customHeight="1" x14ac:dyDescent="0.2">
      <c r="C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120"/>
      <c r="R726" s="120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</row>
    <row r="727" spans="3:37" ht="12.75" customHeight="1" x14ac:dyDescent="0.2">
      <c r="C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120"/>
      <c r="R727" s="120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</row>
    <row r="728" spans="3:37" ht="12.75" customHeight="1" x14ac:dyDescent="0.2">
      <c r="C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120"/>
      <c r="R728" s="120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</row>
    <row r="729" spans="3:37" ht="12.75" customHeight="1" x14ac:dyDescent="0.2">
      <c r="C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120"/>
      <c r="R729" s="120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</row>
    <row r="730" spans="3:37" ht="12.75" customHeight="1" x14ac:dyDescent="0.2">
      <c r="C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120"/>
      <c r="R730" s="120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</row>
    <row r="731" spans="3:37" ht="12.75" customHeight="1" x14ac:dyDescent="0.2">
      <c r="C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120"/>
      <c r="R731" s="120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</row>
    <row r="732" spans="3:37" ht="12.75" customHeight="1" x14ac:dyDescent="0.2">
      <c r="C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120"/>
      <c r="R732" s="120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</row>
    <row r="733" spans="3:37" ht="12.75" customHeight="1" x14ac:dyDescent="0.2">
      <c r="C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120"/>
      <c r="R733" s="120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</row>
    <row r="734" spans="3:37" ht="12.75" customHeight="1" x14ac:dyDescent="0.2">
      <c r="C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120"/>
      <c r="R734" s="120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</row>
    <row r="735" spans="3:37" ht="12.75" customHeight="1" x14ac:dyDescent="0.2">
      <c r="C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120"/>
      <c r="R735" s="120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</row>
    <row r="736" spans="3:37" ht="12.75" customHeight="1" x14ac:dyDescent="0.2">
      <c r="C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120"/>
      <c r="R736" s="120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</row>
    <row r="737" spans="3:37" ht="12.75" customHeight="1" x14ac:dyDescent="0.2">
      <c r="C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120"/>
      <c r="R737" s="120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</row>
    <row r="738" spans="3:37" ht="12.75" customHeight="1" x14ac:dyDescent="0.2">
      <c r="C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120"/>
      <c r="R738" s="120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</row>
    <row r="739" spans="3:37" ht="12.75" customHeight="1" x14ac:dyDescent="0.2">
      <c r="C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120"/>
      <c r="R739" s="120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</row>
    <row r="740" spans="3:37" ht="12.75" customHeight="1" x14ac:dyDescent="0.2">
      <c r="C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120"/>
      <c r="R740" s="120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</row>
    <row r="741" spans="3:37" ht="12.75" customHeight="1" x14ac:dyDescent="0.2">
      <c r="C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120"/>
      <c r="R741" s="120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</row>
    <row r="742" spans="3:37" ht="12.75" customHeight="1" x14ac:dyDescent="0.2">
      <c r="C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120"/>
      <c r="R742" s="120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</row>
    <row r="743" spans="3:37" ht="12.75" customHeight="1" x14ac:dyDescent="0.2">
      <c r="C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120"/>
      <c r="R743" s="120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</row>
    <row r="744" spans="3:37" ht="12.75" customHeight="1" x14ac:dyDescent="0.2">
      <c r="C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120"/>
      <c r="R744" s="120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</row>
    <row r="745" spans="3:37" ht="12.75" customHeight="1" x14ac:dyDescent="0.2">
      <c r="C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120"/>
      <c r="R745" s="120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</row>
    <row r="746" spans="3:37" ht="12.75" customHeight="1" x14ac:dyDescent="0.2">
      <c r="C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120"/>
      <c r="R746" s="120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</row>
    <row r="747" spans="3:37" ht="12.75" customHeight="1" x14ac:dyDescent="0.2">
      <c r="C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120"/>
      <c r="R747" s="120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</row>
    <row r="748" spans="3:37" ht="12.75" customHeight="1" x14ac:dyDescent="0.2">
      <c r="C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120"/>
      <c r="R748" s="120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</row>
    <row r="749" spans="3:37" ht="12.75" customHeight="1" x14ac:dyDescent="0.2">
      <c r="C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120"/>
      <c r="R749" s="120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</row>
    <row r="750" spans="3:37" ht="12.75" customHeight="1" x14ac:dyDescent="0.2">
      <c r="C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120"/>
      <c r="R750" s="120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</row>
    <row r="751" spans="3:37" ht="12.75" customHeight="1" x14ac:dyDescent="0.2">
      <c r="C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120"/>
      <c r="R751" s="120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</row>
    <row r="752" spans="3:37" ht="12.75" customHeight="1" x14ac:dyDescent="0.2">
      <c r="C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120"/>
      <c r="R752" s="120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</row>
    <row r="753" spans="3:37" ht="12.75" customHeight="1" x14ac:dyDescent="0.2">
      <c r="C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120"/>
      <c r="R753" s="120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</row>
    <row r="754" spans="3:37" ht="12.75" customHeight="1" x14ac:dyDescent="0.2">
      <c r="C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120"/>
      <c r="R754" s="120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</row>
    <row r="755" spans="3:37" ht="12.75" customHeight="1" x14ac:dyDescent="0.2">
      <c r="C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120"/>
      <c r="R755" s="120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</row>
    <row r="756" spans="3:37" ht="12.75" customHeight="1" x14ac:dyDescent="0.2">
      <c r="C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120"/>
      <c r="R756" s="120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</row>
    <row r="757" spans="3:37" ht="12.75" customHeight="1" x14ac:dyDescent="0.2">
      <c r="C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120"/>
      <c r="R757" s="120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</row>
    <row r="758" spans="3:37" ht="12.75" customHeight="1" x14ac:dyDescent="0.2">
      <c r="C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120"/>
      <c r="R758" s="120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</row>
    <row r="759" spans="3:37" ht="12.75" customHeight="1" x14ac:dyDescent="0.2">
      <c r="C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120"/>
      <c r="R759" s="120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</row>
    <row r="760" spans="3:37" ht="12.75" customHeight="1" x14ac:dyDescent="0.2">
      <c r="C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120"/>
      <c r="R760" s="120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</row>
    <row r="761" spans="3:37" ht="12.75" customHeight="1" x14ac:dyDescent="0.2">
      <c r="C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120"/>
      <c r="R761" s="120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</row>
    <row r="762" spans="3:37" ht="12.75" customHeight="1" x14ac:dyDescent="0.2">
      <c r="C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120"/>
      <c r="R762" s="120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</row>
    <row r="763" spans="3:37" ht="12.75" customHeight="1" x14ac:dyDescent="0.2">
      <c r="C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120"/>
      <c r="R763" s="120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</row>
    <row r="764" spans="3:37" ht="12.75" customHeight="1" x14ac:dyDescent="0.2">
      <c r="C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120"/>
      <c r="R764" s="120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</row>
    <row r="765" spans="3:37" ht="12.75" customHeight="1" x14ac:dyDescent="0.2">
      <c r="C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120"/>
      <c r="R765" s="120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</row>
    <row r="766" spans="3:37" ht="12.75" customHeight="1" x14ac:dyDescent="0.2">
      <c r="C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120"/>
      <c r="R766" s="120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</row>
    <row r="767" spans="3:37" ht="12.75" customHeight="1" x14ac:dyDescent="0.2">
      <c r="C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120"/>
      <c r="R767" s="120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</row>
    <row r="768" spans="3:37" ht="12.75" customHeight="1" x14ac:dyDescent="0.2">
      <c r="C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120"/>
      <c r="R768" s="120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</row>
    <row r="769" spans="3:37" ht="12.75" customHeight="1" x14ac:dyDescent="0.2">
      <c r="C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120"/>
      <c r="R769" s="120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</row>
    <row r="770" spans="3:37" ht="12.75" customHeight="1" x14ac:dyDescent="0.2">
      <c r="C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120"/>
      <c r="R770" s="120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</row>
    <row r="771" spans="3:37" ht="12.75" customHeight="1" x14ac:dyDescent="0.2">
      <c r="C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120"/>
      <c r="R771" s="120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</row>
    <row r="772" spans="3:37" ht="12.75" customHeight="1" x14ac:dyDescent="0.2">
      <c r="C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120"/>
      <c r="R772" s="120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</row>
    <row r="773" spans="3:37" ht="12.75" customHeight="1" x14ac:dyDescent="0.2">
      <c r="C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120"/>
      <c r="R773" s="120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</row>
    <row r="774" spans="3:37" ht="12.75" customHeight="1" x14ac:dyDescent="0.2">
      <c r="C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120"/>
      <c r="R774" s="120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</row>
    <row r="775" spans="3:37" ht="12.75" customHeight="1" x14ac:dyDescent="0.2">
      <c r="C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120"/>
      <c r="R775" s="120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</row>
    <row r="776" spans="3:37" ht="12.75" customHeight="1" x14ac:dyDescent="0.2">
      <c r="C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120"/>
      <c r="R776" s="120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</row>
    <row r="777" spans="3:37" ht="12.75" customHeight="1" x14ac:dyDescent="0.2">
      <c r="C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120"/>
      <c r="R777" s="120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</row>
    <row r="778" spans="3:37" ht="12.75" customHeight="1" x14ac:dyDescent="0.2">
      <c r="C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120"/>
      <c r="R778" s="120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</row>
    <row r="779" spans="3:37" ht="12.75" customHeight="1" x14ac:dyDescent="0.2">
      <c r="C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120"/>
      <c r="R779" s="120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</row>
    <row r="780" spans="3:37" ht="12.75" customHeight="1" x14ac:dyDescent="0.2">
      <c r="C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120"/>
      <c r="R780" s="120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</row>
    <row r="781" spans="3:37" ht="12.75" customHeight="1" x14ac:dyDescent="0.2">
      <c r="C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120"/>
      <c r="R781" s="120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</row>
    <row r="782" spans="3:37" ht="12.75" customHeight="1" x14ac:dyDescent="0.2">
      <c r="C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120"/>
      <c r="R782" s="120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</row>
    <row r="783" spans="3:37" ht="12.75" customHeight="1" x14ac:dyDescent="0.2">
      <c r="C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120"/>
      <c r="R783" s="120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</row>
    <row r="784" spans="3:37" ht="12.75" customHeight="1" x14ac:dyDescent="0.2">
      <c r="C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120"/>
      <c r="R784" s="120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</row>
    <row r="785" spans="3:37" ht="12.75" customHeight="1" x14ac:dyDescent="0.2">
      <c r="C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120"/>
      <c r="R785" s="120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</row>
    <row r="786" spans="3:37" ht="12.75" customHeight="1" x14ac:dyDescent="0.2">
      <c r="C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120"/>
      <c r="R786" s="120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</row>
    <row r="787" spans="3:37" ht="12.75" customHeight="1" x14ac:dyDescent="0.2">
      <c r="C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120"/>
      <c r="R787" s="120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</row>
    <row r="788" spans="3:37" ht="12.75" customHeight="1" x14ac:dyDescent="0.2">
      <c r="C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120"/>
      <c r="R788" s="120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</row>
    <row r="789" spans="3:37" ht="12.75" customHeight="1" x14ac:dyDescent="0.2">
      <c r="C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120"/>
      <c r="R789" s="120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</row>
    <row r="790" spans="3:37" ht="12.75" customHeight="1" x14ac:dyDescent="0.2">
      <c r="C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120"/>
      <c r="R790" s="120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</row>
    <row r="791" spans="3:37" ht="12.75" customHeight="1" x14ac:dyDescent="0.2">
      <c r="C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120"/>
      <c r="R791" s="120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</row>
    <row r="792" spans="3:37" ht="12.75" customHeight="1" x14ac:dyDescent="0.2">
      <c r="C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120"/>
      <c r="R792" s="120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</row>
    <row r="793" spans="3:37" ht="12.75" customHeight="1" x14ac:dyDescent="0.2">
      <c r="C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120"/>
      <c r="R793" s="120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</row>
    <row r="794" spans="3:37" ht="12.75" customHeight="1" x14ac:dyDescent="0.2">
      <c r="C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120"/>
      <c r="R794" s="120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</row>
    <row r="795" spans="3:37" ht="12.75" customHeight="1" x14ac:dyDescent="0.2">
      <c r="C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120"/>
      <c r="R795" s="120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</row>
    <row r="796" spans="3:37" ht="12.75" customHeight="1" x14ac:dyDescent="0.2">
      <c r="C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120"/>
      <c r="R796" s="120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</row>
    <row r="797" spans="3:37" ht="12.75" customHeight="1" x14ac:dyDescent="0.2">
      <c r="C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120"/>
      <c r="R797" s="120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</row>
    <row r="798" spans="3:37" ht="12.75" customHeight="1" x14ac:dyDescent="0.2">
      <c r="C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120"/>
      <c r="R798" s="120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</row>
    <row r="799" spans="3:37" ht="12.75" customHeight="1" x14ac:dyDescent="0.2">
      <c r="C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120"/>
      <c r="R799" s="120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</row>
    <row r="800" spans="3:37" ht="12.75" customHeight="1" x14ac:dyDescent="0.2">
      <c r="C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120"/>
      <c r="R800" s="120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</row>
    <row r="801" spans="3:37" ht="12.75" customHeight="1" x14ac:dyDescent="0.2">
      <c r="C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120"/>
      <c r="R801" s="120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</row>
    <row r="802" spans="3:37" ht="12.75" customHeight="1" x14ac:dyDescent="0.2">
      <c r="C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120"/>
      <c r="R802" s="120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</row>
    <row r="803" spans="3:37" ht="12.75" customHeight="1" x14ac:dyDescent="0.2">
      <c r="C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120"/>
      <c r="R803" s="120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</row>
    <row r="804" spans="3:37" ht="12.75" customHeight="1" x14ac:dyDescent="0.2">
      <c r="C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120"/>
      <c r="R804" s="120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</row>
    <row r="805" spans="3:37" ht="12.75" customHeight="1" x14ac:dyDescent="0.2">
      <c r="C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120"/>
      <c r="R805" s="120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</row>
    <row r="806" spans="3:37" ht="12.75" customHeight="1" x14ac:dyDescent="0.2">
      <c r="C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120"/>
      <c r="R806" s="120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</row>
    <row r="807" spans="3:37" ht="12.75" customHeight="1" x14ac:dyDescent="0.2">
      <c r="C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120"/>
      <c r="R807" s="120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</row>
    <row r="808" spans="3:37" ht="12.75" customHeight="1" x14ac:dyDescent="0.2">
      <c r="C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120"/>
      <c r="R808" s="120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</row>
    <row r="809" spans="3:37" ht="12.75" customHeight="1" x14ac:dyDescent="0.2">
      <c r="C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120"/>
      <c r="R809" s="120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</row>
    <row r="810" spans="3:37" ht="12.75" customHeight="1" x14ac:dyDescent="0.2">
      <c r="C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120"/>
      <c r="R810" s="120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</row>
    <row r="811" spans="3:37" ht="12.75" customHeight="1" x14ac:dyDescent="0.2">
      <c r="C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120"/>
      <c r="R811" s="120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</row>
    <row r="812" spans="3:37" ht="12.75" customHeight="1" x14ac:dyDescent="0.2">
      <c r="C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120"/>
      <c r="R812" s="120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</row>
    <row r="813" spans="3:37" ht="12.75" customHeight="1" x14ac:dyDescent="0.2">
      <c r="C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120"/>
      <c r="R813" s="120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</row>
    <row r="814" spans="3:37" ht="12.75" customHeight="1" x14ac:dyDescent="0.2">
      <c r="C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120"/>
      <c r="R814" s="120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</row>
    <row r="815" spans="3:37" ht="12.75" customHeight="1" x14ac:dyDescent="0.2">
      <c r="C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120"/>
      <c r="R815" s="120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</row>
    <row r="816" spans="3:37" ht="12.75" customHeight="1" x14ac:dyDescent="0.2">
      <c r="C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120"/>
      <c r="R816" s="120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</row>
    <row r="817" spans="3:37" ht="12.75" customHeight="1" x14ac:dyDescent="0.2">
      <c r="C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120"/>
      <c r="R817" s="120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</row>
    <row r="818" spans="3:37" ht="12.75" customHeight="1" x14ac:dyDescent="0.2">
      <c r="C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120"/>
      <c r="R818" s="120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</row>
    <row r="819" spans="3:37" ht="12.75" customHeight="1" x14ac:dyDescent="0.2">
      <c r="C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120"/>
      <c r="R819" s="120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</row>
    <row r="820" spans="3:37" ht="12.75" customHeight="1" x14ac:dyDescent="0.2">
      <c r="C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120"/>
      <c r="R820" s="120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</row>
    <row r="821" spans="3:37" ht="12.75" customHeight="1" x14ac:dyDescent="0.2">
      <c r="C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120"/>
      <c r="R821" s="120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</row>
    <row r="822" spans="3:37" ht="12.75" customHeight="1" x14ac:dyDescent="0.2">
      <c r="C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120"/>
      <c r="R822" s="120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</row>
    <row r="823" spans="3:37" ht="12.75" customHeight="1" x14ac:dyDescent="0.2">
      <c r="C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120"/>
      <c r="R823" s="120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</row>
    <row r="824" spans="3:37" ht="12.75" customHeight="1" x14ac:dyDescent="0.2">
      <c r="C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120"/>
      <c r="R824" s="120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</row>
    <row r="825" spans="3:37" ht="12.75" customHeight="1" x14ac:dyDescent="0.2">
      <c r="C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120"/>
      <c r="R825" s="120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</row>
    <row r="826" spans="3:37" ht="12.75" customHeight="1" x14ac:dyDescent="0.2">
      <c r="C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120"/>
      <c r="R826" s="120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</row>
    <row r="827" spans="3:37" ht="12.75" customHeight="1" x14ac:dyDescent="0.2">
      <c r="C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120"/>
      <c r="R827" s="120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</row>
    <row r="828" spans="3:37" ht="12.75" customHeight="1" x14ac:dyDescent="0.2">
      <c r="C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120"/>
      <c r="R828" s="120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</row>
    <row r="829" spans="3:37" ht="12.75" customHeight="1" x14ac:dyDescent="0.2">
      <c r="C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120"/>
      <c r="R829" s="120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</row>
    <row r="830" spans="3:37" ht="12.75" customHeight="1" x14ac:dyDescent="0.2">
      <c r="C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120"/>
      <c r="R830" s="120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</row>
    <row r="831" spans="3:37" ht="12.75" customHeight="1" x14ac:dyDescent="0.2">
      <c r="C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120"/>
      <c r="R831" s="120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</row>
    <row r="832" spans="3:37" ht="12.75" customHeight="1" x14ac:dyDescent="0.2">
      <c r="C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120"/>
      <c r="R832" s="120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</row>
    <row r="833" spans="3:37" ht="12.75" customHeight="1" x14ac:dyDescent="0.2">
      <c r="C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120"/>
      <c r="R833" s="120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</row>
    <row r="834" spans="3:37" ht="12.75" customHeight="1" x14ac:dyDescent="0.2">
      <c r="C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120"/>
      <c r="R834" s="120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</row>
    <row r="835" spans="3:37" ht="12.75" customHeight="1" x14ac:dyDescent="0.2">
      <c r="C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120"/>
      <c r="R835" s="120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</row>
    <row r="836" spans="3:37" ht="12.75" customHeight="1" x14ac:dyDescent="0.2">
      <c r="C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120"/>
      <c r="R836" s="120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</row>
    <row r="837" spans="3:37" ht="12.75" customHeight="1" x14ac:dyDescent="0.2">
      <c r="C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120"/>
      <c r="R837" s="120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</row>
    <row r="838" spans="3:37" ht="12.75" customHeight="1" x14ac:dyDescent="0.2">
      <c r="C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120"/>
      <c r="R838" s="120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</row>
    <row r="839" spans="3:37" ht="12.75" customHeight="1" x14ac:dyDescent="0.2">
      <c r="C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120"/>
      <c r="R839" s="120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</row>
    <row r="840" spans="3:37" ht="12.75" customHeight="1" x14ac:dyDescent="0.2">
      <c r="C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120"/>
      <c r="R840" s="120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</row>
    <row r="841" spans="3:37" ht="12.75" customHeight="1" x14ac:dyDescent="0.2">
      <c r="C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120"/>
      <c r="R841" s="120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</row>
    <row r="842" spans="3:37" ht="12.75" customHeight="1" x14ac:dyDescent="0.2">
      <c r="C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120"/>
      <c r="R842" s="120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</row>
    <row r="843" spans="3:37" ht="12.75" customHeight="1" x14ac:dyDescent="0.2">
      <c r="C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120"/>
      <c r="R843" s="120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</row>
    <row r="844" spans="3:37" ht="12.75" customHeight="1" x14ac:dyDescent="0.2">
      <c r="C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120"/>
      <c r="R844" s="120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</row>
    <row r="845" spans="3:37" ht="12.75" customHeight="1" x14ac:dyDescent="0.2">
      <c r="C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120"/>
      <c r="R845" s="120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</row>
    <row r="846" spans="3:37" ht="12.75" customHeight="1" x14ac:dyDescent="0.2">
      <c r="C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120"/>
      <c r="R846" s="120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</row>
    <row r="847" spans="3:37" ht="12.75" customHeight="1" x14ac:dyDescent="0.2">
      <c r="C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120"/>
      <c r="R847" s="120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</row>
    <row r="848" spans="3:37" ht="12.75" customHeight="1" x14ac:dyDescent="0.2">
      <c r="C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120"/>
      <c r="R848" s="120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</row>
    <row r="849" spans="3:37" ht="12.75" customHeight="1" x14ac:dyDescent="0.2">
      <c r="C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120"/>
      <c r="R849" s="120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</row>
    <row r="850" spans="3:37" ht="12.75" customHeight="1" x14ac:dyDescent="0.2">
      <c r="C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120"/>
      <c r="R850" s="120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</row>
    <row r="851" spans="3:37" ht="12.75" customHeight="1" x14ac:dyDescent="0.2">
      <c r="C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120"/>
      <c r="R851" s="120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</row>
    <row r="852" spans="3:37" ht="12.75" customHeight="1" x14ac:dyDescent="0.2">
      <c r="C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120"/>
      <c r="R852" s="120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</row>
    <row r="853" spans="3:37" ht="12.75" customHeight="1" x14ac:dyDescent="0.2">
      <c r="C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120"/>
      <c r="R853" s="120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</row>
    <row r="854" spans="3:37" ht="12.75" customHeight="1" x14ac:dyDescent="0.2">
      <c r="C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120"/>
      <c r="R854" s="120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</row>
    <row r="855" spans="3:37" ht="12.75" customHeight="1" x14ac:dyDescent="0.2">
      <c r="C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120"/>
      <c r="R855" s="120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</row>
    <row r="856" spans="3:37" ht="12.75" customHeight="1" x14ac:dyDescent="0.2">
      <c r="C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120"/>
      <c r="R856" s="120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</row>
    <row r="857" spans="3:37" ht="12.75" customHeight="1" x14ac:dyDescent="0.2">
      <c r="C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120"/>
      <c r="R857" s="120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</row>
    <row r="858" spans="3:37" ht="12.75" customHeight="1" x14ac:dyDescent="0.2">
      <c r="C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120"/>
      <c r="R858" s="120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</row>
    <row r="859" spans="3:37" ht="12.75" customHeight="1" x14ac:dyDescent="0.2">
      <c r="C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120"/>
      <c r="R859" s="120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</row>
    <row r="860" spans="3:37" ht="12.75" customHeight="1" x14ac:dyDescent="0.2">
      <c r="C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120"/>
      <c r="R860" s="120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</row>
    <row r="861" spans="3:37" ht="12.75" customHeight="1" x14ac:dyDescent="0.2">
      <c r="C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120"/>
      <c r="R861" s="120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</row>
    <row r="862" spans="3:37" ht="12.75" customHeight="1" x14ac:dyDescent="0.2">
      <c r="C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120"/>
      <c r="R862" s="120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</row>
    <row r="863" spans="3:37" ht="12.75" customHeight="1" x14ac:dyDescent="0.2">
      <c r="C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120"/>
      <c r="R863" s="120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</row>
    <row r="864" spans="3:37" ht="12.75" customHeight="1" x14ac:dyDescent="0.2">
      <c r="C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120"/>
      <c r="R864" s="120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</row>
    <row r="865" spans="3:37" ht="12.75" customHeight="1" x14ac:dyDescent="0.2">
      <c r="C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120"/>
      <c r="R865" s="120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</row>
    <row r="866" spans="3:37" ht="12.75" customHeight="1" x14ac:dyDescent="0.2">
      <c r="C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120"/>
      <c r="R866" s="120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</row>
    <row r="867" spans="3:37" ht="12.75" customHeight="1" x14ac:dyDescent="0.2">
      <c r="C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120"/>
      <c r="R867" s="120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</row>
    <row r="868" spans="3:37" ht="12.75" customHeight="1" x14ac:dyDescent="0.2">
      <c r="C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120"/>
      <c r="R868" s="120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</row>
    <row r="869" spans="3:37" ht="12.75" customHeight="1" x14ac:dyDescent="0.2">
      <c r="C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120"/>
      <c r="R869" s="120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</row>
    <row r="870" spans="3:37" ht="12.75" customHeight="1" x14ac:dyDescent="0.2">
      <c r="C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120"/>
      <c r="R870" s="120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</row>
    <row r="871" spans="3:37" ht="12.75" customHeight="1" x14ac:dyDescent="0.2">
      <c r="C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120"/>
      <c r="R871" s="120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</row>
    <row r="872" spans="3:37" ht="12.75" customHeight="1" x14ac:dyDescent="0.2">
      <c r="C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120"/>
      <c r="R872" s="120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</row>
    <row r="873" spans="3:37" ht="12.75" customHeight="1" x14ac:dyDescent="0.2">
      <c r="C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120"/>
      <c r="R873" s="120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</row>
    <row r="874" spans="3:37" ht="12.75" customHeight="1" x14ac:dyDescent="0.2">
      <c r="C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120"/>
      <c r="R874" s="120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</row>
    <row r="875" spans="3:37" ht="12.75" customHeight="1" x14ac:dyDescent="0.2">
      <c r="C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120"/>
      <c r="R875" s="120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</row>
    <row r="876" spans="3:37" ht="12.75" customHeight="1" x14ac:dyDescent="0.2">
      <c r="C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120"/>
      <c r="R876" s="120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</row>
    <row r="877" spans="3:37" ht="12.75" customHeight="1" x14ac:dyDescent="0.2">
      <c r="C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120"/>
      <c r="R877" s="120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</row>
    <row r="878" spans="3:37" ht="12.75" customHeight="1" x14ac:dyDescent="0.2">
      <c r="C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120"/>
      <c r="R878" s="120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</row>
    <row r="879" spans="3:37" ht="12.75" customHeight="1" x14ac:dyDescent="0.2">
      <c r="C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120"/>
      <c r="R879" s="120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</row>
    <row r="880" spans="3:37" ht="12.75" customHeight="1" x14ac:dyDescent="0.2">
      <c r="C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120"/>
      <c r="R880" s="120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</row>
    <row r="881" spans="3:37" ht="12.75" customHeight="1" x14ac:dyDescent="0.2">
      <c r="C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120"/>
      <c r="R881" s="120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</row>
    <row r="882" spans="3:37" ht="12.75" customHeight="1" x14ac:dyDescent="0.2">
      <c r="C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120"/>
      <c r="R882" s="120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</row>
    <row r="883" spans="3:37" ht="12.75" customHeight="1" x14ac:dyDescent="0.2">
      <c r="C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120"/>
      <c r="R883" s="120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</row>
    <row r="884" spans="3:37" ht="12.75" customHeight="1" x14ac:dyDescent="0.2">
      <c r="C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120"/>
      <c r="R884" s="120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</row>
    <row r="885" spans="3:37" ht="12.75" customHeight="1" x14ac:dyDescent="0.2">
      <c r="C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120"/>
      <c r="R885" s="120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</row>
    <row r="886" spans="3:37" ht="12.75" customHeight="1" x14ac:dyDescent="0.2">
      <c r="C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120"/>
      <c r="R886" s="120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</row>
    <row r="887" spans="3:37" ht="12.75" customHeight="1" x14ac:dyDescent="0.2">
      <c r="C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120"/>
      <c r="R887" s="120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</row>
    <row r="888" spans="3:37" ht="12.75" customHeight="1" x14ac:dyDescent="0.2">
      <c r="C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120"/>
      <c r="R888" s="120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</row>
    <row r="889" spans="3:37" ht="12.75" customHeight="1" x14ac:dyDescent="0.2">
      <c r="C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120"/>
      <c r="R889" s="120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</row>
    <row r="890" spans="3:37" ht="12.75" customHeight="1" x14ac:dyDescent="0.2">
      <c r="C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120"/>
      <c r="R890" s="120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</row>
    <row r="891" spans="3:37" ht="12.75" customHeight="1" x14ac:dyDescent="0.2">
      <c r="C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120"/>
      <c r="R891" s="120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</row>
    <row r="892" spans="3:37" ht="12.75" customHeight="1" x14ac:dyDescent="0.2">
      <c r="C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120"/>
      <c r="R892" s="120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</row>
    <row r="893" spans="3:37" ht="12.75" customHeight="1" x14ac:dyDescent="0.2">
      <c r="C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120"/>
      <c r="R893" s="120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</row>
    <row r="894" spans="3:37" ht="12.75" customHeight="1" x14ac:dyDescent="0.2">
      <c r="C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120"/>
      <c r="R894" s="120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</row>
    <row r="895" spans="3:37" ht="12.75" customHeight="1" x14ac:dyDescent="0.2">
      <c r="C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120"/>
      <c r="R895" s="120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</row>
    <row r="896" spans="3:37" ht="12.75" customHeight="1" x14ac:dyDescent="0.2">
      <c r="C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120"/>
      <c r="R896" s="120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</row>
    <row r="897" spans="3:37" ht="12.75" customHeight="1" x14ac:dyDescent="0.2">
      <c r="C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120"/>
      <c r="R897" s="120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</row>
    <row r="898" spans="3:37" ht="12.75" customHeight="1" x14ac:dyDescent="0.2">
      <c r="C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120"/>
      <c r="R898" s="120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</row>
    <row r="899" spans="3:37" ht="12.75" customHeight="1" x14ac:dyDescent="0.2">
      <c r="C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120"/>
      <c r="R899" s="120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</row>
    <row r="900" spans="3:37" ht="12.75" customHeight="1" x14ac:dyDescent="0.2">
      <c r="C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120"/>
      <c r="R900" s="120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</row>
    <row r="901" spans="3:37" ht="12.75" customHeight="1" x14ac:dyDescent="0.2">
      <c r="C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120"/>
      <c r="R901" s="120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</row>
    <row r="902" spans="3:37" ht="12.75" customHeight="1" x14ac:dyDescent="0.2">
      <c r="C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120"/>
      <c r="R902" s="120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</row>
    <row r="903" spans="3:37" ht="12.75" customHeight="1" x14ac:dyDescent="0.2">
      <c r="C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120"/>
      <c r="R903" s="120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</row>
    <row r="904" spans="3:37" ht="12.75" customHeight="1" x14ac:dyDescent="0.2">
      <c r="C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120"/>
      <c r="R904" s="120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</row>
    <row r="905" spans="3:37" ht="12.75" customHeight="1" x14ac:dyDescent="0.2">
      <c r="C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120"/>
      <c r="R905" s="120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</row>
    <row r="906" spans="3:37" ht="12.75" customHeight="1" x14ac:dyDescent="0.2">
      <c r="C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120"/>
      <c r="R906" s="120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</row>
    <row r="907" spans="3:37" ht="12.75" customHeight="1" x14ac:dyDescent="0.2">
      <c r="C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120"/>
      <c r="R907" s="120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</row>
    <row r="908" spans="3:37" ht="12.75" customHeight="1" x14ac:dyDescent="0.2">
      <c r="C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120"/>
      <c r="R908" s="120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</row>
    <row r="909" spans="3:37" ht="12.75" customHeight="1" x14ac:dyDescent="0.2">
      <c r="C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120"/>
      <c r="R909" s="120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</row>
    <row r="910" spans="3:37" ht="12.75" customHeight="1" x14ac:dyDescent="0.2">
      <c r="C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120"/>
      <c r="R910" s="120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</row>
    <row r="911" spans="3:37" ht="12.75" customHeight="1" x14ac:dyDescent="0.2">
      <c r="C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120"/>
      <c r="R911" s="120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</row>
    <row r="912" spans="3:37" ht="12.75" customHeight="1" x14ac:dyDescent="0.2">
      <c r="C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120"/>
      <c r="R912" s="120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</row>
    <row r="913" spans="3:37" ht="12.75" customHeight="1" x14ac:dyDescent="0.2">
      <c r="C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120"/>
      <c r="R913" s="120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</row>
    <row r="914" spans="3:37" ht="12.75" customHeight="1" x14ac:dyDescent="0.2">
      <c r="C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120"/>
      <c r="R914" s="120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</row>
    <row r="915" spans="3:37" ht="12.75" customHeight="1" x14ac:dyDescent="0.2">
      <c r="C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120"/>
      <c r="R915" s="120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</row>
    <row r="916" spans="3:37" ht="12.75" customHeight="1" x14ac:dyDescent="0.2">
      <c r="C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120"/>
      <c r="R916" s="120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</row>
    <row r="917" spans="3:37" ht="12.75" customHeight="1" x14ac:dyDescent="0.2">
      <c r="C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120"/>
      <c r="R917" s="120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</row>
    <row r="918" spans="3:37" ht="12.75" customHeight="1" x14ac:dyDescent="0.2">
      <c r="C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120"/>
      <c r="R918" s="120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</row>
    <row r="919" spans="3:37" ht="12.75" customHeight="1" x14ac:dyDescent="0.2">
      <c r="C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120"/>
      <c r="R919" s="120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</row>
    <row r="920" spans="3:37" ht="12.75" customHeight="1" x14ac:dyDescent="0.2">
      <c r="C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120"/>
      <c r="R920" s="120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</row>
    <row r="921" spans="3:37" ht="12.75" customHeight="1" x14ac:dyDescent="0.2">
      <c r="C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120"/>
      <c r="R921" s="120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</row>
    <row r="922" spans="3:37" ht="12.75" customHeight="1" x14ac:dyDescent="0.2">
      <c r="C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120"/>
      <c r="R922" s="120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</row>
    <row r="923" spans="3:37" ht="12.75" customHeight="1" x14ac:dyDescent="0.2">
      <c r="C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120"/>
      <c r="R923" s="120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</row>
    <row r="924" spans="3:37" ht="12.75" customHeight="1" x14ac:dyDescent="0.2">
      <c r="C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120"/>
      <c r="R924" s="120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</row>
    <row r="925" spans="3:37" ht="12.75" customHeight="1" x14ac:dyDescent="0.2">
      <c r="C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120"/>
      <c r="R925" s="120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</row>
    <row r="926" spans="3:37" ht="12.75" customHeight="1" x14ac:dyDescent="0.2">
      <c r="C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120"/>
      <c r="R926" s="120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</row>
    <row r="927" spans="3:37" ht="12.75" customHeight="1" x14ac:dyDescent="0.2">
      <c r="C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120"/>
      <c r="R927" s="120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</row>
    <row r="928" spans="3:37" ht="12.75" customHeight="1" x14ac:dyDescent="0.2">
      <c r="C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120"/>
      <c r="R928" s="120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</row>
    <row r="929" spans="3:37" ht="12.75" customHeight="1" x14ac:dyDescent="0.2">
      <c r="C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120"/>
      <c r="R929" s="120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</row>
    <row r="930" spans="3:37" ht="12.75" customHeight="1" x14ac:dyDescent="0.2">
      <c r="C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120"/>
      <c r="R930" s="120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</row>
    <row r="931" spans="3:37" ht="12.75" customHeight="1" x14ac:dyDescent="0.2">
      <c r="C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120"/>
      <c r="R931" s="120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</row>
    <row r="932" spans="3:37" ht="12.75" customHeight="1" x14ac:dyDescent="0.2">
      <c r="C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120"/>
      <c r="R932" s="120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</row>
    <row r="933" spans="3:37" ht="12.75" customHeight="1" x14ac:dyDescent="0.2">
      <c r="C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120"/>
      <c r="R933" s="120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</row>
    <row r="934" spans="3:37" ht="12.75" customHeight="1" x14ac:dyDescent="0.2">
      <c r="C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120"/>
      <c r="R934" s="120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</row>
    <row r="935" spans="3:37" ht="12.75" customHeight="1" x14ac:dyDescent="0.2">
      <c r="C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120"/>
      <c r="R935" s="120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</row>
    <row r="936" spans="3:37" ht="12.75" customHeight="1" x14ac:dyDescent="0.2">
      <c r="C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120"/>
      <c r="R936" s="120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</row>
    <row r="937" spans="3:37" ht="12.75" customHeight="1" x14ac:dyDescent="0.2">
      <c r="C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120"/>
      <c r="R937" s="120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</row>
    <row r="938" spans="3:37" ht="12.75" customHeight="1" x14ac:dyDescent="0.2">
      <c r="C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120"/>
      <c r="R938" s="120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</row>
    <row r="939" spans="3:37" ht="12.75" customHeight="1" x14ac:dyDescent="0.2">
      <c r="C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120"/>
      <c r="R939" s="120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</row>
    <row r="940" spans="3:37" ht="12.75" customHeight="1" x14ac:dyDescent="0.2">
      <c r="C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120"/>
      <c r="R940" s="120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</row>
    <row r="941" spans="3:37" ht="12.75" customHeight="1" x14ac:dyDescent="0.2">
      <c r="C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120"/>
      <c r="R941" s="120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</row>
    <row r="942" spans="3:37" ht="12.75" customHeight="1" x14ac:dyDescent="0.2">
      <c r="C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120"/>
      <c r="R942" s="120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</row>
    <row r="943" spans="3:37" ht="12.75" customHeight="1" x14ac:dyDescent="0.2">
      <c r="C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120"/>
      <c r="R943" s="120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</row>
    <row r="944" spans="3:37" ht="12.75" customHeight="1" x14ac:dyDescent="0.2">
      <c r="C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120"/>
      <c r="R944" s="120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</row>
    <row r="945" spans="3:37" ht="12.75" customHeight="1" x14ac:dyDescent="0.2">
      <c r="C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120"/>
      <c r="R945" s="120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</row>
    <row r="946" spans="3:37" ht="12.75" customHeight="1" x14ac:dyDescent="0.2">
      <c r="C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120"/>
      <c r="R946" s="120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</row>
    <row r="947" spans="3:37" ht="12.75" customHeight="1" x14ac:dyDescent="0.2">
      <c r="C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120"/>
      <c r="R947" s="120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</row>
    <row r="948" spans="3:37" ht="12.75" customHeight="1" x14ac:dyDescent="0.2">
      <c r="C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120"/>
      <c r="R948" s="120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</row>
    <row r="949" spans="3:37" ht="12.75" customHeight="1" x14ac:dyDescent="0.2">
      <c r="C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120"/>
      <c r="R949" s="120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</row>
    <row r="950" spans="3:37" ht="12.75" customHeight="1" x14ac:dyDescent="0.2">
      <c r="C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120"/>
      <c r="R950" s="120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</row>
    <row r="951" spans="3:37" ht="12.75" customHeight="1" x14ac:dyDescent="0.2">
      <c r="C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120"/>
      <c r="R951" s="120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</row>
    <row r="952" spans="3:37" ht="12.75" customHeight="1" x14ac:dyDescent="0.2">
      <c r="C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120"/>
      <c r="R952" s="120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</row>
    <row r="953" spans="3:37" ht="12.75" customHeight="1" x14ac:dyDescent="0.2">
      <c r="C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120"/>
      <c r="R953" s="120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</row>
    <row r="954" spans="3:37" ht="12.75" customHeight="1" x14ac:dyDescent="0.2">
      <c r="C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120"/>
      <c r="R954" s="120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</row>
    <row r="955" spans="3:37" ht="12.75" customHeight="1" x14ac:dyDescent="0.2">
      <c r="C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120"/>
      <c r="R955" s="120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</row>
    <row r="956" spans="3:37" ht="12.75" customHeight="1" x14ac:dyDescent="0.2">
      <c r="C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120"/>
      <c r="R956" s="120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</row>
    <row r="957" spans="3:37" ht="12.75" customHeight="1" x14ac:dyDescent="0.2">
      <c r="C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120"/>
      <c r="R957" s="120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</row>
    <row r="958" spans="3:37" ht="12.75" customHeight="1" x14ac:dyDescent="0.2">
      <c r="C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120"/>
      <c r="R958" s="120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</row>
    <row r="959" spans="3:37" ht="12.75" customHeight="1" x14ac:dyDescent="0.2">
      <c r="C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120"/>
      <c r="R959" s="120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</row>
    <row r="960" spans="3:37" ht="12.75" customHeight="1" x14ac:dyDescent="0.2">
      <c r="C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120"/>
      <c r="R960" s="120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</row>
    <row r="961" spans="3:37" ht="12.75" customHeight="1" x14ac:dyDescent="0.2">
      <c r="C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120"/>
      <c r="R961" s="120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</row>
    <row r="962" spans="3:37" ht="12.75" customHeight="1" x14ac:dyDescent="0.2">
      <c r="C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120"/>
      <c r="R962" s="120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</row>
    <row r="963" spans="3:37" ht="12.75" customHeight="1" x14ac:dyDescent="0.2">
      <c r="C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120"/>
      <c r="R963" s="120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</row>
    <row r="964" spans="3:37" ht="12.75" customHeight="1" x14ac:dyDescent="0.2">
      <c r="C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120"/>
      <c r="R964" s="120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</row>
    <row r="965" spans="3:37" ht="12.75" customHeight="1" x14ac:dyDescent="0.2">
      <c r="C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120"/>
      <c r="R965" s="120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</row>
    <row r="966" spans="3:37" ht="12.75" customHeight="1" x14ac:dyDescent="0.2">
      <c r="C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120"/>
      <c r="R966" s="120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</row>
    <row r="967" spans="3:37" ht="12.75" customHeight="1" x14ac:dyDescent="0.2">
      <c r="C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120"/>
      <c r="R967" s="120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</row>
    <row r="968" spans="3:37" ht="12.75" customHeight="1" x14ac:dyDescent="0.2">
      <c r="C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120"/>
      <c r="R968" s="120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</row>
    <row r="969" spans="3:37" ht="12.75" customHeight="1" x14ac:dyDescent="0.2">
      <c r="C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120"/>
      <c r="R969" s="120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</row>
    <row r="970" spans="3:37" ht="12.75" customHeight="1" x14ac:dyDescent="0.2">
      <c r="C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120"/>
      <c r="R970" s="120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</row>
    <row r="971" spans="3:37" ht="12.75" customHeight="1" x14ac:dyDescent="0.2">
      <c r="C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120"/>
      <c r="R971" s="120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</row>
    <row r="972" spans="3:37" ht="12.75" customHeight="1" x14ac:dyDescent="0.2">
      <c r="C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120"/>
      <c r="R972" s="120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</row>
    <row r="973" spans="3:37" ht="12.75" customHeight="1" x14ac:dyDescent="0.2">
      <c r="C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120"/>
      <c r="R973" s="120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</row>
    <row r="974" spans="3:37" ht="12.75" customHeight="1" x14ac:dyDescent="0.2">
      <c r="C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120"/>
      <c r="R974" s="120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</row>
    <row r="975" spans="3:37" ht="12.75" customHeight="1" x14ac:dyDescent="0.2">
      <c r="C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120"/>
      <c r="R975" s="120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</row>
    <row r="976" spans="3:37" ht="12.75" customHeight="1" x14ac:dyDescent="0.2">
      <c r="C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120"/>
      <c r="R976" s="120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</row>
    <row r="977" spans="3:37" ht="12.75" customHeight="1" x14ac:dyDescent="0.2">
      <c r="C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120"/>
      <c r="R977" s="120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</row>
    <row r="978" spans="3:37" ht="12.75" customHeight="1" x14ac:dyDescent="0.2">
      <c r="C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120"/>
      <c r="R978" s="120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</row>
    <row r="979" spans="3:37" ht="12.75" customHeight="1" x14ac:dyDescent="0.2">
      <c r="C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120"/>
      <c r="R979" s="120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</row>
    <row r="980" spans="3:37" ht="12.75" customHeight="1" x14ac:dyDescent="0.2">
      <c r="C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120"/>
      <c r="R980" s="120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</row>
    <row r="981" spans="3:37" ht="12.75" customHeight="1" x14ac:dyDescent="0.2">
      <c r="C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120"/>
      <c r="R981" s="120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</row>
    <row r="982" spans="3:37" ht="12.75" customHeight="1" x14ac:dyDescent="0.2">
      <c r="C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120"/>
      <c r="R982" s="120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</row>
    <row r="983" spans="3:37" ht="12.75" customHeight="1" x14ac:dyDescent="0.2">
      <c r="C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120"/>
      <c r="R983" s="120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</row>
    <row r="984" spans="3:37" ht="12.75" customHeight="1" x14ac:dyDescent="0.2">
      <c r="C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120"/>
      <c r="R984" s="120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</row>
    <row r="985" spans="3:37" ht="12.75" customHeight="1" x14ac:dyDescent="0.2">
      <c r="C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120"/>
      <c r="R985" s="120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</row>
    <row r="986" spans="3:37" ht="12.75" customHeight="1" x14ac:dyDescent="0.2">
      <c r="C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120"/>
      <c r="R986" s="120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</row>
    <row r="987" spans="3:37" ht="12.75" customHeight="1" x14ac:dyDescent="0.2">
      <c r="C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120"/>
      <c r="R987" s="120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</row>
    <row r="988" spans="3:37" ht="12.75" customHeight="1" x14ac:dyDescent="0.2">
      <c r="C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120"/>
      <c r="R988" s="120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</row>
    <row r="989" spans="3:37" ht="12.75" customHeight="1" x14ac:dyDescent="0.2">
      <c r="C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120"/>
      <c r="R989" s="120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</row>
    <row r="990" spans="3:37" ht="12.75" customHeight="1" x14ac:dyDescent="0.2">
      <c r="C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120"/>
      <c r="R990" s="120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</row>
    <row r="991" spans="3:37" ht="12.75" customHeight="1" x14ac:dyDescent="0.2">
      <c r="C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120"/>
      <c r="R991" s="120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</row>
    <row r="992" spans="3:37" ht="12.75" customHeight="1" x14ac:dyDescent="0.2">
      <c r="C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120"/>
      <c r="R992" s="120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</row>
    <row r="993" spans="3:37" ht="12.75" customHeight="1" x14ac:dyDescent="0.2">
      <c r="C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120"/>
      <c r="R993" s="120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</row>
    <row r="994" spans="3:37" ht="12.75" customHeight="1" x14ac:dyDescent="0.2">
      <c r="C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120"/>
      <c r="R994" s="120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</row>
    <row r="995" spans="3:37" ht="12.75" customHeight="1" x14ac:dyDescent="0.2">
      <c r="C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120"/>
      <c r="R995" s="120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</row>
    <row r="996" spans="3:37" ht="12.75" customHeight="1" x14ac:dyDescent="0.2">
      <c r="C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120"/>
      <c r="R996" s="120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</row>
    <row r="997" spans="3:37" ht="12.75" customHeight="1" x14ac:dyDescent="0.2">
      <c r="C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120"/>
      <c r="R997" s="120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</row>
    <row r="998" spans="3:37" ht="12.75" customHeight="1" x14ac:dyDescent="0.2">
      <c r="C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120"/>
      <c r="R998" s="120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</row>
    <row r="999" spans="3:37" ht="12.75" customHeight="1" x14ac:dyDescent="0.2">
      <c r="C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120"/>
      <c r="R999" s="120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</row>
    <row r="1000" spans="3:37" ht="12.75" customHeight="1" x14ac:dyDescent="0.2">
      <c r="C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120"/>
      <c r="R1000" s="120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</row>
    <row r="1001" spans="3:37" ht="12.75" customHeight="1" x14ac:dyDescent="0.2">
      <c r="C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120"/>
      <c r="R1001" s="120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</row>
    <row r="1002" spans="3:37" ht="12.75" customHeight="1" x14ac:dyDescent="0.2">
      <c r="C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120"/>
      <c r="R1002" s="120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</row>
    <row r="1003" spans="3:37" ht="15" customHeight="1" x14ac:dyDescent="0.2">
      <c r="Q1003" s="122"/>
      <c r="R1003" s="122"/>
    </row>
  </sheetData>
  <mergeCells count="26">
    <mergeCell ref="R15:R16"/>
    <mergeCell ref="V15:V16"/>
    <mergeCell ref="A1:AK1"/>
    <mergeCell ref="A2:AK2"/>
    <mergeCell ref="A3:AK3"/>
    <mergeCell ref="B15:B16"/>
    <mergeCell ref="C15:C16"/>
    <mergeCell ref="E15:P15"/>
    <mergeCell ref="Q15:Q16"/>
    <mergeCell ref="W15:AH15"/>
    <mergeCell ref="S15:U15"/>
    <mergeCell ref="V14:AK14"/>
    <mergeCell ref="A12:T12"/>
    <mergeCell ref="AK15:AK16"/>
    <mergeCell ref="AI15:AI16"/>
    <mergeCell ref="AJ15:AJ16"/>
    <mergeCell ref="B29:D29"/>
    <mergeCell ref="B31:D31"/>
    <mergeCell ref="B34:D34"/>
    <mergeCell ref="B35:D35"/>
    <mergeCell ref="A15:A16"/>
    <mergeCell ref="B24:D24"/>
    <mergeCell ref="B25:D25"/>
    <mergeCell ref="B17:D17"/>
    <mergeCell ref="B18:D18"/>
    <mergeCell ref="D15:D16"/>
  </mergeCells>
  <hyperlinks>
    <hyperlink ref="E55" r:id="rId1"/>
  </hyperlinks>
  <pageMargins left="0" right="0.11811023622047245" top="0.78740157480314965" bottom="0.35433070866141736" header="0" footer="0"/>
  <pageSetup scale="5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2"/>
  <sheetViews>
    <sheetView topLeftCell="E42" workbookViewId="0">
      <selection activeCell="R46" sqref="R46"/>
    </sheetView>
  </sheetViews>
  <sheetFormatPr baseColWidth="10" defaultColWidth="14.42578125" defaultRowHeight="15" customHeight="1" x14ac:dyDescent="0.2"/>
  <cols>
    <col min="1" max="1" width="4" customWidth="1"/>
    <col min="2" max="2" width="16.5703125" customWidth="1"/>
    <col min="3" max="3" width="12.42578125" customWidth="1"/>
    <col min="4" max="4" width="15.28515625" customWidth="1"/>
    <col min="5" max="6" width="2.28515625" customWidth="1"/>
    <col min="7" max="7" width="2.5703125" customWidth="1"/>
    <col min="8" max="8" width="2.28515625" customWidth="1"/>
    <col min="9" max="9" width="2.5703125" customWidth="1"/>
    <col min="10" max="13" width="2.28515625" customWidth="1"/>
    <col min="14" max="14" width="2.42578125" customWidth="1"/>
    <col min="15" max="16" width="2.28515625" customWidth="1"/>
    <col min="17" max="18" width="13.7109375" customWidth="1"/>
    <col min="19" max="19" width="9" customWidth="1"/>
    <col min="20" max="20" width="11.85546875" customWidth="1"/>
    <col min="21" max="21" width="10.42578125" customWidth="1"/>
    <col min="22" max="22" width="14.140625" customWidth="1"/>
    <col min="23" max="24" width="2" customWidth="1"/>
    <col min="25" max="25" width="2.5703125" customWidth="1"/>
    <col min="26" max="26" width="2.28515625" customWidth="1"/>
    <col min="27" max="27" width="2.5703125" customWidth="1"/>
    <col min="28" max="29" width="2" customWidth="1"/>
    <col min="30" max="30" width="2.28515625" customWidth="1"/>
    <col min="31" max="31" width="2.140625" customWidth="1"/>
    <col min="32" max="32" width="2.42578125" customWidth="1"/>
    <col min="33" max="34" width="2.28515625" customWidth="1"/>
    <col min="35" max="35" width="9.7109375" customWidth="1"/>
    <col min="36" max="36" width="10.5703125" customWidth="1"/>
    <col min="37" max="37" width="17.7109375" customWidth="1"/>
  </cols>
  <sheetData>
    <row r="1" spans="1:38" ht="15.75" customHeight="1" x14ac:dyDescent="0.2">
      <c r="A1" s="321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</row>
    <row r="2" spans="1:38" ht="15.75" customHeight="1" x14ac:dyDescent="0.2">
      <c r="A2" s="321" t="s">
        <v>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</row>
    <row r="3" spans="1:38" ht="16.5" customHeight="1" x14ac:dyDescent="0.2">
      <c r="A3" s="321" t="s">
        <v>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606"/>
    </row>
    <row r="4" spans="1:38" ht="15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38" ht="12.75" customHeight="1" x14ac:dyDescent="0.2">
      <c r="A5" t="s">
        <v>3</v>
      </c>
    </row>
    <row r="6" spans="1:38" ht="12.75" customHeight="1" x14ac:dyDescent="0.2">
      <c r="A6" t="s">
        <v>284</v>
      </c>
    </row>
    <row r="7" spans="1:38" ht="12.75" customHeight="1" x14ac:dyDescent="0.2">
      <c r="A7" s="85" t="s">
        <v>285</v>
      </c>
      <c r="B7" s="85"/>
      <c r="C7" s="85"/>
    </row>
    <row r="8" spans="1:38" ht="12.75" customHeight="1" x14ac:dyDescent="0.2">
      <c r="A8" t="s">
        <v>286</v>
      </c>
    </row>
    <row r="9" spans="1:38" ht="12.75" customHeight="1" x14ac:dyDescent="0.2"/>
    <row r="10" spans="1:38" ht="15.75" customHeight="1" x14ac:dyDescent="0.2">
      <c r="A10" s="367" t="s">
        <v>287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</row>
    <row r="11" spans="1:38" ht="13.5" customHeight="1" x14ac:dyDescent="0.2">
      <c r="A11" s="86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6"/>
      <c r="R11" s="88"/>
      <c r="S11" s="1"/>
      <c r="T11" s="1"/>
      <c r="U11" s="1"/>
      <c r="V11" s="368" t="s">
        <v>8</v>
      </c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8"/>
    </row>
    <row r="12" spans="1:38" ht="12.75" customHeight="1" x14ac:dyDescent="0.2">
      <c r="A12" s="363" t="s">
        <v>11</v>
      </c>
      <c r="B12" s="345" t="s">
        <v>12</v>
      </c>
      <c r="C12" s="345" t="s">
        <v>13</v>
      </c>
      <c r="D12" s="345" t="s">
        <v>14</v>
      </c>
      <c r="E12" s="346" t="s">
        <v>15</v>
      </c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8"/>
      <c r="Q12" s="345" t="s">
        <v>16</v>
      </c>
      <c r="R12" s="345" t="s">
        <v>17</v>
      </c>
      <c r="S12" s="347" t="s">
        <v>18</v>
      </c>
      <c r="T12" s="327"/>
      <c r="U12" s="353"/>
      <c r="V12" s="361" t="s">
        <v>19</v>
      </c>
      <c r="W12" s="349" t="s">
        <v>15</v>
      </c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3"/>
      <c r="AI12" s="342" t="s">
        <v>20</v>
      </c>
      <c r="AJ12" s="342" t="s">
        <v>21</v>
      </c>
      <c r="AK12" s="343" t="s">
        <v>22</v>
      </c>
    </row>
    <row r="13" spans="1:38" ht="36" customHeight="1" x14ac:dyDescent="0.2">
      <c r="A13" s="364"/>
      <c r="B13" s="364"/>
      <c r="C13" s="364"/>
      <c r="D13" s="364"/>
      <c r="E13" s="114" t="s">
        <v>23</v>
      </c>
      <c r="F13" s="110" t="s">
        <v>24</v>
      </c>
      <c r="G13" s="110" t="s">
        <v>25</v>
      </c>
      <c r="H13" s="110" t="s">
        <v>26</v>
      </c>
      <c r="I13" s="110" t="s">
        <v>25</v>
      </c>
      <c r="J13" s="110" t="s">
        <v>27</v>
      </c>
      <c r="K13" s="110" t="s">
        <v>27</v>
      </c>
      <c r="L13" s="110" t="s">
        <v>26</v>
      </c>
      <c r="M13" s="110" t="s">
        <v>28</v>
      </c>
      <c r="N13" s="110" t="s">
        <v>29</v>
      </c>
      <c r="O13" s="110" t="s">
        <v>30</v>
      </c>
      <c r="P13" s="115" t="s">
        <v>31</v>
      </c>
      <c r="Q13" s="364"/>
      <c r="R13" s="364"/>
      <c r="S13" s="5" t="s">
        <v>32</v>
      </c>
      <c r="T13" s="98" t="s">
        <v>33</v>
      </c>
      <c r="U13" s="6" t="s">
        <v>34</v>
      </c>
      <c r="V13" s="362"/>
      <c r="W13" s="144" t="s">
        <v>23</v>
      </c>
      <c r="X13" s="144" t="s">
        <v>24</v>
      </c>
      <c r="Y13" s="144" t="s">
        <v>25</v>
      </c>
      <c r="Z13" s="144" t="s">
        <v>26</v>
      </c>
      <c r="AA13" s="144" t="s">
        <v>25</v>
      </c>
      <c r="AB13" s="144" t="s">
        <v>27</v>
      </c>
      <c r="AC13" s="144" t="s">
        <v>27</v>
      </c>
      <c r="AD13" s="144" t="s">
        <v>26</v>
      </c>
      <c r="AE13" s="144" t="s">
        <v>28</v>
      </c>
      <c r="AF13" s="144" t="s">
        <v>29</v>
      </c>
      <c r="AG13" s="144" t="s">
        <v>30</v>
      </c>
      <c r="AH13" s="144" t="s">
        <v>31</v>
      </c>
      <c r="AI13" s="354"/>
      <c r="AJ13" s="354"/>
      <c r="AK13" s="365"/>
    </row>
    <row r="14" spans="1:38" ht="165.75" x14ac:dyDescent="0.2">
      <c r="A14" s="103">
        <v>1</v>
      </c>
      <c r="B14" s="8" t="s">
        <v>451</v>
      </c>
      <c r="C14" s="97" t="s">
        <v>189</v>
      </c>
      <c r="D14" s="9" t="s">
        <v>288</v>
      </c>
      <c r="E14" s="111"/>
      <c r="F14" s="111" t="s">
        <v>51</v>
      </c>
      <c r="G14" s="111" t="s">
        <v>51</v>
      </c>
      <c r="H14" s="111" t="s">
        <v>51</v>
      </c>
      <c r="I14" s="111" t="s">
        <v>51</v>
      </c>
      <c r="J14" s="111" t="s">
        <v>51</v>
      </c>
      <c r="K14" s="111"/>
      <c r="L14" s="111"/>
      <c r="M14" s="111"/>
      <c r="N14" s="111"/>
      <c r="O14" s="111"/>
      <c r="P14" s="111"/>
      <c r="Q14" s="92" t="s">
        <v>289</v>
      </c>
      <c r="R14" s="92" t="s">
        <v>290</v>
      </c>
      <c r="S14" s="112"/>
      <c r="T14" s="118">
        <v>250000</v>
      </c>
      <c r="U14" s="117">
        <v>250000</v>
      </c>
      <c r="V14" s="97" t="s">
        <v>291</v>
      </c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90"/>
      <c r="AJ14" s="90"/>
      <c r="AK14" s="90"/>
      <c r="AL14" s="61"/>
    </row>
    <row r="15" spans="1:38" ht="86.25" customHeight="1" x14ac:dyDescent="0.2">
      <c r="A15" s="7">
        <v>2</v>
      </c>
      <c r="B15" s="116" t="s">
        <v>292</v>
      </c>
      <c r="C15" s="17" t="s">
        <v>36</v>
      </c>
      <c r="D15" s="17" t="s">
        <v>293</v>
      </c>
      <c r="E15" s="17"/>
      <c r="F15" s="17" t="s">
        <v>38</v>
      </c>
      <c r="G15" s="17"/>
      <c r="H15" s="17"/>
      <c r="I15" s="17" t="s">
        <v>38</v>
      </c>
      <c r="J15" s="17"/>
      <c r="K15" s="17"/>
      <c r="L15" s="17" t="s">
        <v>38</v>
      </c>
      <c r="M15" s="17"/>
      <c r="N15" s="17"/>
      <c r="O15" s="17"/>
      <c r="P15" s="17" t="s">
        <v>38</v>
      </c>
      <c r="Q15" s="17" t="s">
        <v>52</v>
      </c>
      <c r="R15" s="17" t="s">
        <v>294</v>
      </c>
      <c r="S15" s="34"/>
      <c r="T15" s="118">
        <v>5000</v>
      </c>
      <c r="U15" s="117">
        <v>2000</v>
      </c>
      <c r="V15" s="146" t="s">
        <v>295</v>
      </c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</row>
    <row r="16" spans="1:38" ht="191.25" customHeight="1" x14ac:dyDescent="0.2">
      <c r="A16" s="94">
        <v>3</v>
      </c>
      <c r="B16" s="9" t="s">
        <v>296</v>
      </c>
      <c r="C16" s="9" t="s">
        <v>36</v>
      </c>
      <c r="D16" s="9" t="s">
        <v>297</v>
      </c>
      <c r="E16" s="9"/>
      <c r="F16" s="9"/>
      <c r="G16" s="9"/>
      <c r="H16" s="9"/>
      <c r="I16" s="9"/>
      <c r="J16" s="9" t="s">
        <v>38</v>
      </c>
      <c r="K16" s="9"/>
      <c r="L16" s="9"/>
      <c r="M16" s="9"/>
      <c r="N16" s="9" t="s">
        <v>38</v>
      </c>
      <c r="O16" s="9"/>
      <c r="P16" s="9"/>
      <c r="Q16" s="9" t="s">
        <v>52</v>
      </c>
      <c r="R16" s="9" t="s">
        <v>298</v>
      </c>
      <c r="S16" s="13"/>
      <c r="T16" s="118">
        <v>2000</v>
      </c>
      <c r="U16" s="117">
        <v>2000</v>
      </c>
      <c r="V16" s="92" t="s">
        <v>299</v>
      </c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ht="178.5" customHeight="1" x14ac:dyDescent="0.2">
      <c r="A17" s="7">
        <v>4</v>
      </c>
      <c r="B17" s="9" t="s">
        <v>300</v>
      </c>
      <c r="C17" s="9" t="s">
        <v>189</v>
      </c>
      <c r="D17" s="9" t="s">
        <v>301</v>
      </c>
      <c r="E17" s="9"/>
      <c r="F17" s="9"/>
      <c r="G17" s="9"/>
      <c r="H17" s="9"/>
      <c r="I17" s="9"/>
      <c r="J17" s="9"/>
      <c r="K17" s="9" t="s">
        <v>38</v>
      </c>
      <c r="L17" s="9"/>
      <c r="M17" s="9"/>
      <c r="N17" s="9" t="s">
        <v>38</v>
      </c>
      <c r="O17" s="9"/>
      <c r="P17" s="9"/>
      <c r="Q17" s="9" t="s">
        <v>302</v>
      </c>
      <c r="R17" s="9" t="s">
        <v>303</v>
      </c>
      <c r="S17" s="13"/>
      <c r="T17" s="118">
        <v>5000</v>
      </c>
      <c r="U17" s="117">
        <v>5000</v>
      </c>
      <c r="V17" s="92" t="s">
        <v>304</v>
      </c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ht="165.75" customHeight="1" x14ac:dyDescent="0.2">
      <c r="A18" s="15">
        <v>5</v>
      </c>
      <c r="B18" s="18" t="s">
        <v>305</v>
      </c>
      <c r="C18" s="9" t="s">
        <v>306</v>
      </c>
      <c r="D18" s="9" t="s">
        <v>307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308</v>
      </c>
      <c r="R18" s="9" t="s">
        <v>309</v>
      </c>
      <c r="S18" s="13"/>
      <c r="T18" s="118">
        <v>24000</v>
      </c>
      <c r="U18" s="117">
        <v>24000</v>
      </c>
      <c r="V18" s="92" t="s">
        <v>310</v>
      </c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ht="114.75" customHeight="1" x14ac:dyDescent="0.2">
      <c r="A19" s="90">
        <v>6</v>
      </c>
      <c r="B19" s="9" t="s">
        <v>311</v>
      </c>
      <c r="C19" s="92" t="s">
        <v>312</v>
      </c>
      <c r="D19" s="92" t="s">
        <v>313</v>
      </c>
      <c r="E19" s="90"/>
      <c r="F19" s="90"/>
      <c r="G19" s="90"/>
      <c r="H19" s="90"/>
      <c r="I19" s="90"/>
      <c r="J19" s="90" t="s">
        <v>38</v>
      </c>
      <c r="K19" s="90" t="s">
        <v>38</v>
      </c>
      <c r="L19" s="90" t="s">
        <v>38</v>
      </c>
      <c r="M19" s="90" t="s">
        <v>38</v>
      </c>
      <c r="N19" s="90" t="s">
        <v>38</v>
      </c>
      <c r="O19" s="90" t="s">
        <v>38</v>
      </c>
      <c r="P19" s="90" t="s">
        <v>38</v>
      </c>
      <c r="Q19" s="97" t="s">
        <v>52</v>
      </c>
      <c r="R19" s="92" t="s">
        <v>309</v>
      </c>
      <c r="S19" s="90"/>
      <c r="T19" s="118">
        <v>10000</v>
      </c>
      <c r="U19" s="117">
        <v>10000</v>
      </c>
      <c r="V19" s="92" t="s">
        <v>314</v>
      </c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ht="12.75" customHeight="1" x14ac:dyDescent="0.2">
      <c r="B20" s="19"/>
      <c r="U20" s="262">
        <f>SUM(U14:U19)</f>
        <v>293000</v>
      </c>
    </row>
    <row r="21" spans="1:37" ht="12.75" customHeight="1" x14ac:dyDescent="0.2"/>
    <row r="22" spans="1:37" ht="12.75" customHeight="1" x14ac:dyDescent="0.2">
      <c r="A22" t="s">
        <v>3</v>
      </c>
    </row>
    <row r="23" spans="1:37" ht="12.75" customHeight="1" x14ac:dyDescent="0.2">
      <c r="A23" t="s">
        <v>284</v>
      </c>
    </row>
    <row r="24" spans="1:37" ht="12.75" customHeight="1" x14ac:dyDescent="0.2">
      <c r="A24" s="141" t="s">
        <v>315</v>
      </c>
    </row>
    <row r="25" spans="1:37" ht="13.5" customHeight="1" x14ac:dyDescent="0.2">
      <c r="A25" t="s">
        <v>316</v>
      </c>
    </row>
    <row r="26" spans="1:37" ht="12.75" customHeight="1" x14ac:dyDescent="0.2">
      <c r="A26" s="317" t="s">
        <v>11</v>
      </c>
      <c r="B26" s="319" t="s">
        <v>12</v>
      </c>
      <c r="C26" s="319" t="s">
        <v>13</v>
      </c>
      <c r="D26" s="319" t="s">
        <v>14</v>
      </c>
      <c r="E26" s="326" t="s">
        <v>15</v>
      </c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8"/>
      <c r="Q26" s="319" t="s">
        <v>16</v>
      </c>
      <c r="R26" s="319" t="s">
        <v>17</v>
      </c>
      <c r="S26" s="330" t="s">
        <v>18</v>
      </c>
      <c r="T26" s="327"/>
      <c r="U26" s="328"/>
      <c r="V26" s="359" t="s">
        <v>19</v>
      </c>
      <c r="W26" s="331" t="s">
        <v>15</v>
      </c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3"/>
      <c r="AI26" s="334" t="s">
        <v>20</v>
      </c>
      <c r="AJ26" s="334" t="s">
        <v>21</v>
      </c>
      <c r="AK26" s="342" t="s">
        <v>22</v>
      </c>
    </row>
    <row r="27" spans="1:37" ht="39.75" customHeight="1" x14ac:dyDescent="0.2">
      <c r="A27" s="318"/>
      <c r="B27" s="320"/>
      <c r="C27" s="318"/>
      <c r="D27" s="318"/>
      <c r="E27" s="20" t="s">
        <v>23</v>
      </c>
      <c r="F27" s="21" t="s">
        <v>24</v>
      </c>
      <c r="G27" s="21" t="s">
        <v>25</v>
      </c>
      <c r="H27" s="21" t="s">
        <v>26</v>
      </c>
      <c r="I27" s="21" t="s">
        <v>25</v>
      </c>
      <c r="J27" s="21" t="s">
        <v>27</v>
      </c>
      <c r="K27" s="21" t="s">
        <v>27</v>
      </c>
      <c r="L27" s="21" t="s">
        <v>26</v>
      </c>
      <c r="M27" s="21" t="s">
        <v>28</v>
      </c>
      <c r="N27" s="21" t="s">
        <v>29</v>
      </c>
      <c r="O27" s="21" t="s">
        <v>30</v>
      </c>
      <c r="P27" s="22" t="s">
        <v>31</v>
      </c>
      <c r="Q27" s="320"/>
      <c r="R27" s="318"/>
      <c r="S27" s="23" t="s">
        <v>32</v>
      </c>
      <c r="T27" s="24" t="s">
        <v>33</v>
      </c>
      <c r="U27" s="25" t="s">
        <v>34</v>
      </c>
      <c r="V27" s="360"/>
      <c r="W27" s="26" t="s">
        <v>23</v>
      </c>
      <c r="X27" s="26" t="s">
        <v>24</v>
      </c>
      <c r="Y27" s="26" t="s">
        <v>25</v>
      </c>
      <c r="Z27" s="26" t="s">
        <v>26</v>
      </c>
      <c r="AA27" s="26" t="s">
        <v>25</v>
      </c>
      <c r="AB27" s="26" t="s">
        <v>27</v>
      </c>
      <c r="AC27" s="26" t="s">
        <v>27</v>
      </c>
      <c r="AD27" s="26" t="s">
        <v>26</v>
      </c>
      <c r="AE27" s="26" t="s">
        <v>28</v>
      </c>
      <c r="AF27" s="26" t="s">
        <v>29</v>
      </c>
      <c r="AG27" s="26" t="s">
        <v>30</v>
      </c>
      <c r="AH27" s="26" t="s">
        <v>31</v>
      </c>
      <c r="AI27" s="335"/>
      <c r="AJ27" s="335"/>
      <c r="AK27" s="335"/>
    </row>
    <row r="28" spans="1:37" ht="153" customHeight="1" x14ac:dyDescent="0.2">
      <c r="A28" s="94">
        <v>1</v>
      </c>
      <c r="B28" s="9" t="s">
        <v>317</v>
      </c>
      <c r="C28" s="9" t="s">
        <v>189</v>
      </c>
      <c r="D28" s="9" t="s">
        <v>318</v>
      </c>
      <c r="E28" s="13" t="s">
        <v>38</v>
      </c>
      <c r="F28" s="13" t="s">
        <v>38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9" t="s">
        <v>302</v>
      </c>
      <c r="R28" s="9" t="s">
        <v>319</v>
      </c>
      <c r="S28" s="10"/>
      <c r="T28" s="11">
        <v>30050</v>
      </c>
      <c r="U28" s="11">
        <v>30050</v>
      </c>
      <c r="V28" s="92" t="s">
        <v>320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ht="140.25" customHeight="1" x14ac:dyDescent="0.2">
      <c r="A29" s="39">
        <v>2</v>
      </c>
      <c r="B29" s="40" t="s">
        <v>321</v>
      </c>
      <c r="C29" s="40" t="s">
        <v>189</v>
      </c>
      <c r="D29" s="40" t="s">
        <v>322</v>
      </c>
      <c r="E29" s="41" t="s">
        <v>38</v>
      </c>
      <c r="F29" s="41" t="s">
        <v>38</v>
      </c>
      <c r="G29" s="41" t="s">
        <v>38</v>
      </c>
      <c r="H29" s="41" t="s">
        <v>38</v>
      </c>
      <c r="I29" s="41" t="s">
        <v>38</v>
      </c>
      <c r="J29" s="41" t="s">
        <v>38</v>
      </c>
      <c r="K29" s="41" t="s">
        <v>38</v>
      </c>
      <c r="L29" s="41" t="s">
        <v>38</v>
      </c>
      <c r="M29" s="41" t="s">
        <v>38</v>
      </c>
      <c r="N29" s="41" t="s">
        <v>38</v>
      </c>
      <c r="O29" s="41" t="s">
        <v>38</v>
      </c>
      <c r="P29" s="41" t="s">
        <v>38</v>
      </c>
      <c r="Q29" s="40" t="s">
        <v>302</v>
      </c>
      <c r="R29" s="40" t="s">
        <v>323</v>
      </c>
      <c r="S29" s="42"/>
      <c r="T29" s="43">
        <v>97250</v>
      </c>
      <c r="U29" s="43">
        <v>97250</v>
      </c>
      <c r="V29" s="100" t="s">
        <v>324</v>
      </c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</row>
    <row r="30" spans="1:37" ht="117.75" customHeight="1" x14ac:dyDescent="0.2">
      <c r="A30" s="44">
        <v>3</v>
      </c>
      <c r="B30" s="45" t="s">
        <v>325</v>
      </c>
      <c r="C30" s="45" t="s">
        <v>189</v>
      </c>
      <c r="D30" s="45" t="s">
        <v>326</v>
      </c>
      <c r="E30" s="46" t="s">
        <v>51</v>
      </c>
      <c r="F30" s="46" t="s">
        <v>51</v>
      </c>
      <c r="G30" s="46" t="s">
        <v>51</v>
      </c>
      <c r="H30" s="46" t="s">
        <v>51</v>
      </c>
      <c r="I30" s="46" t="s">
        <v>51</v>
      </c>
      <c r="J30" s="46" t="s">
        <v>51</v>
      </c>
      <c r="K30" s="46" t="s">
        <v>51</v>
      </c>
      <c r="L30" s="46" t="s">
        <v>51</v>
      </c>
      <c r="M30" s="46" t="s">
        <v>51</v>
      </c>
      <c r="N30" s="46" t="s">
        <v>51</v>
      </c>
      <c r="O30" s="46" t="s">
        <v>51</v>
      </c>
      <c r="P30" s="46" t="s">
        <v>51</v>
      </c>
      <c r="Q30" s="45" t="s">
        <v>327</v>
      </c>
      <c r="R30" s="45" t="s">
        <v>328</v>
      </c>
      <c r="S30" s="47"/>
      <c r="T30" s="48">
        <v>25000</v>
      </c>
      <c r="U30" s="48">
        <v>25000</v>
      </c>
      <c r="V30" s="140" t="s">
        <v>329</v>
      </c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1:37" ht="12.75" customHeight="1" x14ac:dyDescent="0.2">
      <c r="A31" s="27"/>
      <c r="B31" s="19"/>
      <c r="C31" s="19"/>
      <c r="D31" s="1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9"/>
      <c r="R31" s="19"/>
      <c r="S31" s="29"/>
      <c r="T31" s="30">
        <f>SUM(T28:T30)</f>
        <v>152300</v>
      </c>
      <c r="U31" s="30">
        <f>SUM(U28:U30)</f>
        <v>152300</v>
      </c>
      <c r="V31" s="93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37" ht="12.75" customHeight="1" x14ac:dyDescent="0.2">
      <c r="A32" s="27"/>
      <c r="B32" s="19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9"/>
      <c r="R32" s="19"/>
      <c r="S32" s="29"/>
      <c r="T32" s="30"/>
      <c r="U32" s="30"/>
      <c r="V32" s="93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12.75" customHeight="1" x14ac:dyDescent="0.2">
      <c r="A33" s="27"/>
      <c r="B33" s="19"/>
      <c r="C33" s="19"/>
      <c r="D33" s="1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9"/>
      <c r="R33" s="19"/>
      <c r="S33" s="29"/>
      <c r="T33" s="30"/>
      <c r="U33" s="30"/>
      <c r="V33" s="93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ht="12.75" customHeight="1" x14ac:dyDescent="0.2">
      <c r="A34" s="27"/>
      <c r="B34" s="19"/>
      <c r="C34" s="19"/>
      <c r="D34" s="1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19"/>
      <c r="R34" s="19"/>
      <c r="S34" s="29"/>
      <c r="T34" s="30"/>
      <c r="U34" s="30"/>
      <c r="V34" s="93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ht="12.75" customHeight="1" x14ac:dyDescent="0.2">
      <c r="A35" t="s">
        <v>3</v>
      </c>
    </row>
    <row r="36" spans="1:37" ht="12.75" customHeight="1" x14ac:dyDescent="0.2">
      <c r="A36" t="s">
        <v>330</v>
      </c>
    </row>
    <row r="37" spans="1:37" ht="12.75" customHeight="1" x14ac:dyDescent="0.2">
      <c r="A37" s="141" t="s">
        <v>331</v>
      </c>
    </row>
    <row r="38" spans="1:37" ht="12.75" customHeight="1" x14ac:dyDescent="0.2">
      <c r="A38" t="s">
        <v>332</v>
      </c>
    </row>
    <row r="39" spans="1:37" ht="12.75" customHeight="1" x14ac:dyDescent="0.2">
      <c r="A39" s="351" t="s">
        <v>11</v>
      </c>
      <c r="B39" s="352" t="s">
        <v>12</v>
      </c>
      <c r="C39" s="352" t="s">
        <v>13</v>
      </c>
      <c r="D39" s="352" t="s">
        <v>14</v>
      </c>
      <c r="E39" s="366" t="s">
        <v>15</v>
      </c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8"/>
      <c r="Q39" s="352" t="s">
        <v>16</v>
      </c>
      <c r="R39" s="352" t="s">
        <v>17</v>
      </c>
      <c r="S39" s="356" t="s">
        <v>18</v>
      </c>
      <c r="T39" s="357"/>
      <c r="U39" s="358"/>
      <c r="V39" s="355" t="s">
        <v>19</v>
      </c>
      <c r="W39" s="331" t="s">
        <v>15</v>
      </c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3"/>
      <c r="AI39" s="334" t="s">
        <v>20</v>
      </c>
      <c r="AJ39" s="334" t="s">
        <v>21</v>
      </c>
      <c r="AK39" s="342" t="s">
        <v>22</v>
      </c>
    </row>
    <row r="40" spans="1:37" ht="40.5" customHeight="1" x14ac:dyDescent="0.2">
      <c r="A40" s="318"/>
      <c r="B40" s="320"/>
      <c r="C40" s="320"/>
      <c r="D40" s="318"/>
      <c r="E40" s="20" t="s">
        <v>23</v>
      </c>
      <c r="F40" s="21" t="s">
        <v>24</v>
      </c>
      <c r="G40" s="21" t="s">
        <v>25</v>
      </c>
      <c r="H40" s="21" t="s">
        <v>26</v>
      </c>
      <c r="I40" s="21" t="s">
        <v>25</v>
      </c>
      <c r="J40" s="21" t="s">
        <v>27</v>
      </c>
      <c r="K40" s="21" t="s">
        <v>27</v>
      </c>
      <c r="L40" s="21" t="s">
        <v>26</v>
      </c>
      <c r="M40" s="21" t="s">
        <v>28</v>
      </c>
      <c r="N40" s="21" t="s">
        <v>29</v>
      </c>
      <c r="O40" s="21" t="s">
        <v>30</v>
      </c>
      <c r="P40" s="22" t="s">
        <v>31</v>
      </c>
      <c r="Q40" s="318"/>
      <c r="R40" s="318"/>
      <c r="S40" s="23" t="s">
        <v>32</v>
      </c>
      <c r="T40" s="24" t="s">
        <v>33</v>
      </c>
      <c r="U40" s="25" t="s">
        <v>34</v>
      </c>
      <c r="V40" s="335"/>
      <c r="W40" s="26" t="s">
        <v>23</v>
      </c>
      <c r="X40" s="26" t="s">
        <v>24</v>
      </c>
      <c r="Y40" s="26" t="s">
        <v>25</v>
      </c>
      <c r="Z40" s="26" t="s">
        <v>26</v>
      </c>
      <c r="AA40" s="26" t="s">
        <v>25</v>
      </c>
      <c r="AB40" s="26" t="s">
        <v>27</v>
      </c>
      <c r="AC40" s="26" t="s">
        <v>27</v>
      </c>
      <c r="AD40" s="26" t="s">
        <v>26</v>
      </c>
      <c r="AE40" s="26" t="s">
        <v>28</v>
      </c>
      <c r="AF40" s="26" t="s">
        <v>29</v>
      </c>
      <c r="AG40" s="26" t="s">
        <v>30</v>
      </c>
      <c r="AH40" s="26" t="s">
        <v>31</v>
      </c>
      <c r="AI40" s="335"/>
      <c r="AJ40" s="335"/>
      <c r="AK40" s="335"/>
    </row>
    <row r="41" spans="1:37" ht="178.5" customHeight="1" x14ac:dyDescent="0.2">
      <c r="A41" s="94">
        <v>1</v>
      </c>
      <c r="B41" s="9" t="s">
        <v>333</v>
      </c>
      <c r="C41" s="16"/>
      <c r="D41" s="9" t="s">
        <v>334</v>
      </c>
      <c r="E41" s="13" t="s">
        <v>51</v>
      </c>
      <c r="F41" s="13" t="s">
        <v>51</v>
      </c>
      <c r="G41" s="13" t="s">
        <v>51</v>
      </c>
      <c r="H41" s="13" t="s">
        <v>51</v>
      </c>
      <c r="I41" s="13" t="s">
        <v>51</v>
      </c>
      <c r="J41" s="13" t="s">
        <v>51</v>
      </c>
      <c r="K41" s="13" t="s">
        <v>51</v>
      </c>
      <c r="L41" s="13" t="s">
        <v>51</v>
      </c>
      <c r="M41" s="13" t="s">
        <v>51</v>
      </c>
      <c r="N41" s="13" t="s">
        <v>51</v>
      </c>
      <c r="O41" s="13" t="s">
        <v>51</v>
      </c>
      <c r="P41" s="13" t="s">
        <v>51</v>
      </c>
      <c r="Q41" s="9" t="s">
        <v>335</v>
      </c>
      <c r="R41" s="9" t="s">
        <v>336</v>
      </c>
      <c r="S41" s="83"/>
      <c r="T41" s="84">
        <v>120000</v>
      </c>
      <c r="U41" s="84">
        <v>153575</v>
      </c>
      <c r="V41" s="92" t="s">
        <v>337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ht="114.75" customHeight="1" x14ac:dyDescent="0.2">
      <c r="A42" s="103">
        <v>2.1</v>
      </c>
      <c r="B42" s="13" t="s">
        <v>338</v>
      </c>
      <c r="C42" s="90" t="s">
        <v>36</v>
      </c>
      <c r="D42" s="49" t="s">
        <v>340</v>
      </c>
      <c r="E42" s="90"/>
      <c r="F42" s="90"/>
      <c r="G42" s="90"/>
      <c r="H42" s="90"/>
      <c r="I42" s="90"/>
      <c r="J42" s="90"/>
      <c r="K42" s="90" t="s">
        <v>51</v>
      </c>
      <c r="L42" s="90" t="s">
        <v>51</v>
      </c>
      <c r="M42" s="90" t="s">
        <v>51</v>
      </c>
      <c r="N42" s="90" t="s">
        <v>51</v>
      </c>
      <c r="O42" s="90" t="s">
        <v>51</v>
      </c>
      <c r="P42" s="90" t="s">
        <v>51</v>
      </c>
      <c r="Q42" s="90" t="s">
        <v>335</v>
      </c>
      <c r="R42" s="9" t="s">
        <v>339</v>
      </c>
      <c r="S42" s="10"/>
      <c r="T42" s="119">
        <v>1033575</v>
      </c>
      <c r="U42" s="119">
        <v>1033575</v>
      </c>
      <c r="V42" s="102" t="s">
        <v>339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ht="12.75" customHeight="1" x14ac:dyDescent="0.2">
      <c r="T43" s="78"/>
      <c r="U43" s="78">
        <f>SUM(U41:U42)</f>
        <v>1187150</v>
      </c>
    </row>
    <row r="44" spans="1:37" ht="12.75" customHeight="1" x14ac:dyDescent="0.2"/>
    <row r="45" spans="1:37" ht="12.75" customHeight="1" x14ac:dyDescent="0.2"/>
    <row r="46" spans="1:37" ht="12.75" customHeight="1" x14ac:dyDescent="0.2"/>
    <row r="47" spans="1:37" ht="12.75" customHeight="1" x14ac:dyDescent="0.2"/>
    <row r="48" spans="1:3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</sheetData>
  <mergeCells count="44">
    <mergeCell ref="A10:T10"/>
    <mergeCell ref="A1:AK1"/>
    <mergeCell ref="A2:AK2"/>
    <mergeCell ref="V11:AK11"/>
    <mergeCell ref="A3:AK3"/>
    <mergeCell ref="C39:C40"/>
    <mergeCell ref="D39:D40"/>
    <mergeCell ref="E39:P39"/>
    <mergeCell ref="W39:AH39"/>
    <mergeCell ref="C12:C13"/>
    <mergeCell ref="D12:D13"/>
    <mergeCell ref="AI39:AI40"/>
    <mergeCell ref="AJ39:AJ40"/>
    <mergeCell ref="AK12:AK13"/>
    <mergeCell ref="AK26:AK27"/>
    <mergeCell ref="Q39:Q40"/>
    <mergeCell ref="W26:AH26"/>
    <mergeCell ref="AI26:AI27"/>
    <mergeCell ref="Q12:Q13"/>
    <mergeCell ref="A26:A27"/>
    <mergeCell ref="B26:B27"/>
    <mergeCell ref="C26:C27"/>
    <mergeCell ref="D26:D27"/>
    <mergeCell ref="V12:V13"/>
    <mergeCell ref="A12:A13"/>
    <mergeCell ref="B12:B13"/>
    <mergeCell ref="R12:R13"/>
    <mergeCell ref="E12:P12"/>
    <mergeCell ref="A39:A40"/>
    <mergeCell ref="B39:B40"/>
    <mergeCell ref="AK39:AK40"/>
    <mergeCell ref="W12:AH12"/>
    <mergeCell ref="S12:U12"/>
    <mergeCell ref="AJ12:AJ13"/>
    <mergeCell ref="AI12:AI13"/>
    <mergeCell ref="R39:R40"/>
    <mergeCell ref="V39:V40"/>
    <mergeCell ref="S39:U39"/>
    <mergeCell ref="AJ26:AJ27"/>
    <mergeCell ref="E26:P26"/>
    <mergeCell ref="S26:U26"/>
    <mergeCell ref="Q26:Q27"/>
    <mergeCell ref="R26:R27"/>
    <mergeCell ref="V26:V27"/>
  </mergeCells>
  <pageMargins left="0.11811023622047245" right="0.11811023622047245" top="0.74803149606299213" bottom="0.74803149606299213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0"/>
  <sheetViews>
    <sheetView topLeftCell="D46" workbookViewId="0">
      <selection activeCell="K72" sqref="K72"/>
    </sheetView>
  </sheetViews>
  <sheetFormatPr baseColWidth="10" defaultColWidth="14.42578125" defaultRowHeight="15" customHeight="1" x14ac:dyDescent="0.2"/>
  <cols>
    <col min="1" max="1" width="6.28515625" customWidth="1"/>
    <col min="2" max="2" width="22.28515625" customWidth="1"/>
    <col min="3" max="3" width="11.85546875" customWidth="1"/>
    <col min="4" max="4" width="19.85546875" customWidth="1"/>
    <col min="5" max="6" width="2.140625" customWidth="1"/>
    <col min="7" max="7" width="2.5703125" customWidth="1"/>
    <col min="8" max="8" width="2.28515625" customWidth="1"/>
    <col min="9" max="9" width="2.5703125" customWidth="1"/>
    <col min="10" max="11" width="2" customWidth="1"/>
    <col min="12" max="13" width="2.28515625" customWidth="1"/>
    <col min="14" max="14" width="2.42578125" customWidth="1"/>
    <col min="15" max="16" width="2.28515625" customWidth="1"/>
    <col min="17" max="17" width="13" customWidth="1"/>
    <col min="18" max="18" width="13.28515625" customWidth="1"/>
    <col min="19" max="19" width="7.42578125" customWidth="1"/>
    <col min="20" max="20" width="8.42578125" customWidth="1"/>
    <col min="21" max="21" width="7.140625" customWidth="1"/>
    <col min="22" max="22" width="11.42578125" customWidth="1"/>
    <col min="23" max="24" width="2" customWidth="1"/>
    <col min="25" max="25" width="2.5703125" customWidth="1"/>
    <col min="26" max="26" width="2.28515625" customWidth="1"/>
    <col min="27" max="27" width="2.5703125" customWidth="1"/>
    <col min="28" max="29" width="2" customWidth="1"/>
    <col min="30" max="30" width="2.28515625" customWidth="1"/>
    <col min="31" max="31" width="2.140625" customWidth="1"/>
    <col min="32" max="32" width="2.42578125" customWidth="1"/>
    <col min="33" max="34" width="2.28515625" customWidth="1"/>
    <col min="35" max="35" width="11" customWidth="1"/>
    <col min="36" max="36" width="10" customWidth="1"/>
    <col min="37" max="37" width="16.140625" customWidth="1"/>
  </cols>
  <sheetData>
    <row r="1" spans="1:37" ht="15.75" customHeight="1" x14ac:dyDescent="0.2">
      <c r="A1" s="321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</row>
    <row r="2" spans="1:37" ht="15.75" customHeight="1" x14ac:dyDescent="0.2">
      <c r="A2" s="321" t="s">
        <v>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</row>
    <row r="3" spans="1:37" ht="15.75" customHeight="1" x14ac:dyDescent="0.2">
      <c r="A3" s="321" t="s">
        <v>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</row>
    <row r="4" spans="1:37" ht="15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1:37" ht="12.75" customHeight="1" x14ac:dyDescent="0.2">
      <c r="A5" t="s">
        <v>3</v>
      </c>
    </row>
    <row r="6" spans="1:37" ht="12.75" customHeight="1" x14ac:dyDescent="0.2">
      <c r="A6" t="s">
        <v>147</v>
      </c>
    </row>
    <row r="7" spans="1:37" ht="12.75" customHeight="1" x14ac:dyDescent="0.2">
      <c r="A7" t="s">
        <v>148</v>
      </c>
    </row>
    <row r="8" spans="1:37" ht="12.75" customHeight="1" x14ac:dyDescent="0.2">
      <c r="A8" t="s">
        <v>149</v>
      </c>
    </row>
    <row r="9" spans="1:37" ht="13.5" customHeight="1" x14ac:dyDescent="0.2"/>
    <row r="10" spans="1:37" ht="15.75" customHeight="1" x14ac:dyDescent="0.2">
      <c r="A10" s="323" t="s">
        <v>150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5"/>
    </row>
    <row r="11" spans="1:37" ht="13.5" customHeight="1" x14ac:dyDescent="0.2"/>
    <row r="12" spans="1:37" ht="15.75" customHeight="1" x14ac:dyDescent="0.2">
      <c r="V12" s="329" t="s">
        <v>8</v>
      </c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8"/>
    </row>
    <row r="13" spans="1:37" ht="12.75" customHeight="1" x14ac:dyDescent="0.2">
      <c r="A13" s="317" t="s">
        <v>11</v>
      </c>
      <c r="B13" s="319" t="s">
        <v>12</v>
      </c>
      <c r="C13" s="319" t="s">
        <v>13</v>
      </c>
      <c r="D13" s="319" t="s">
        <v>14</v>
      </c>
      <c r="E13" s="326" t="s">
        <v>15</v>
      </c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8"/>
      <c r="Q13" s="319" t="s">
        <v>16</v>
      </c>
      <c r="R13" s="319" t="s">
        <v>17</v>
      </c>
      <c r="S13" s="330" t="s">
        <v>18</v>
      </c>
      <c r="T13" s="327"/>
      <c r="U13" s="328"/>
      <c r="V13" s="340" t="s">
        <v>19</v>
      </c>
      <c r="W13" s="331" t="s">
        <v>15</v>
      </c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3"/>
      <c r="AI13" s="334" t="s">
        <v>20</v>
      </c>
      <c r="AJ13" s="334" t="s">
        <v>21</v>
      </c>
      <c r="AK13" s="336" t="s">
        <v>22</v>
      </c>
    </row>
    <row r="14" spans="1:37" ht="35.25" customHeight="1" x14ac:dyDescent="0.2">
      <c r="A14" s="318"/>
      <c r="B14" s="320"/>
      <c r="C14" s="320"/>
      <c r="D14" s="318"/>
      <c r="E14" s="20" t="s">
        <v>23</v>
      </c>
      <c r="F14" s="21" t="s">
        <v>24</v>
      </c>
      <c r="G14" s="21" t="s">
        <v>25</v>
      </c>
      <c r="H14" s="21" t="s">
        <v>26</v>
      </c>
      <c r="I14" s="21" t="s">
        <v>25</v>
      </c>
      <c r="J14" s="21" t="s">
        <v>27</v>
      </c>
      <c r="K14" s="21" t="s">
        <v>27</v>
      </c>
      <c r="L14" s="21" t="s">
        <v>26</v>
      </c>
      <c r="M14" s="21" t="s">
        <v>28</v>
      </c>
      <c r="N14" s="21" t="s">
        <v>29</v>
      </c>
      <c r="O14" s="21" t="s">
        <v>30</v>
      </c>
      <c r="P14" s="22" t="s">
        <v>31</v>
      </c>
      <c r="Q14" s="318"/>
      <c r="R14" s="318"/>
      <c r="S14" s="23" t="s">
        <v>32</v>
      </c>
      <c r="T14" s="24" t="s">
        <v>33</v>
      </c>
      <c r="U14" s="25" t="s">
        <v>34</v>
      </c>
      <c r="V14" s="341"/>
      <c r="W14" s="142" t="s">
        <v>23</v>
      </c>
      <c r="X14" s="142" t="s">
        <v>24</v>
      </c>
      <c r="Y14" s="142" t="s">
        <v>25</v>
      </c>
      <c r="Z14" s="142" t="s">
        <v>26</v>
      </c>
      <c r="AA14" s="142" t="s">
        <v>25</v>
      </c>
      <c r="AB14" s="142" t="s">
        <v>27</v>
      </c>
      <c r="AC14" s="142" t="s">
        <v>27</v>
      </c>
      <c r="AD14" s="142" t="s">
        <v>26</v>
      </c>
      <c r="AE14" s="142" t="s">
        <v>28</v>
      </c>
      <c r="AF14" s="142" t="s">
        <v>29</v>
      </c>
      <c r="AG14" s="142" t="s">
        <v>30</v>
      </c>
      <c r="AH14" s="142" t="s">
        <v>31</v>
      </c>
      <c r="AI14" s="335"/>
      <c r="AJ14" s="335"/>
      <c r="AK14" s="337"/>
    </row>
    <row r="15" spans="1:37" ht="127.5" customHeight="1" x14ac:dyDescent="0.2">
      <c r="A15" s="7">
        <v>1</v>
      </c>
      <c r="B15" s="8" t="s">
        <v>151</v>
      </c>
      <c r="C15" s="35" t="s">
        <v>152</v>
      </c>
      <c r="D15" s="91" t="s">
        <v>153</v>
      </c>
      <c r="E15" s="91"/>
      <c r="F15" s="91" t="s">
        <v>51</v>
      </c>
      <c r="G15" s="91"/>
      <c r="H15" s="91" t="s">
        <v>51</v>
      </c>
      <c r="I15" s="91"/>
      <c r="J15" s="91" t="s">
        <v>51</v>
      </c>
      <c r="K15" s="91"/>
      <c r="L15" s="91" t="s">
        <v>51</v>
      </c>
      <c r="M15" s="91"/>
      <c r="N15" s="91" t="s">
        <v>51</v>
      </c>
      <c r="O15" s="91"/>
      <c r="P15" s="91"/>
      <c r="Q15" s="13" t="s">
        <v>154</v>
      </c>
      <c r="R15" s="109" t="s">
        <v>155</v>
      </c>
      <c r="S15" s="83"/>
      <c r="T15" s="84">
        <v>79600</v>
      </c>
      <c r="U15" s="84">
        <v>79600</v>
      </c>
      <c r="V15" s="91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ht="84" customHeight="1" x14ac:dyDescent="0.2">
      <c r="A16" s="15">
        <v>1.1000000000000001</v>
      </c>
      <c r="B16" s="13" t="s">
        <v>156</v>
      </c>
      <c r="C16" s="13" t="s">
        <v>157</v>
      </c>
      <c r="D16" s="13" t="s">
        <v>158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 t="s">
        <v>38</v>
      </c>
      <c r="K16" s="13" t="s">
        <v>38</v>
      </c>
      <c r="L16" s="13" t="s">
        <v>38</v>
      </c>
      <c r="M16" s="13" t="s">
        <v>38</v>
      </c>
      <c r="N16" s="13" t="s">
        <v>38</v>
      </c>
      <c r="O16" s="13" t="s">
        <v>38</v>
      </c>
      <c r="P16" s="13" t="s">
        <v>38</v>
      </c>
      <c r="Q16" s="13" t="s">
        <v>154</v>
      </c>
      <c r="R16" s="13" t="s">
        <v>159</v>
      </c>
      <c r="S16" s="13"/>
      <c r="T16" s="14"/>
      <c r="U16" s="13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ht="84" customHeight="1" x14ac:dyDescent="0.2">
      <c r="A17" s="15">
        <v>1.2</v>
      </c>
      <c r="B17" s="13" t="s">
        <v>160</v>
      </c>
      <c r="C17" s="13" t="s">
        <v>157</v>
      </c>
      <c r="D17" s="13" t="s">
        <v>161</v>
      </c>
      <c r="E17" s="13"/>
      <c r="F17" s="13"/>
      <c r="G17" s="13" t="s">
        <v>38</v>
      </c>
      <c r="H17" s="13" t="s">
        <v>38</v>
      </c>
      <c r="I17" s="13" t="s">
        <v>38</v>
      </c>
      <c r="J17" s="13" t="s">
        <v>38</v>
      </c>
      <c r="K17" s="13" t="s">
        <v>38</v>
      </c>
      <c r="L17" s="13" t="s">
        <v>38</v>
      </c>
      <c r="M17" s="13" t="s">
        <v>38</v>
      </c>
      <c r="N17" s="13" t="s">
        <v>38</v>
      </c>
      <c r="O17" s="13"/>
      <c r="P17" s="13"/>
      <c r="Q17" s="13" t="s">
        <v>154</v>
      </c>
      <c r="R17" s="13" t="s">
        <v>155</v>
      </c>
      <c r="S17" s="13"/>
      <c r="T17" s="14"/>
      <c r="U17" s="13"/>
      <c r="V17" s="91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ht="84" customHeight="1" x14ac:dyDescent="0.2">
      <c r="A18" s="15">
        <v>1.3</v>
      </c>
      <c r="B18" s="13" t="s">
        <v>162</v>
      </c>
      <c r="C18" s="13" t="s">
        <v>157</v>
      </c>
      <c r="D18" s="13" t="s">
        <v>163</v>
      </c>
      <c r="E18" s="13"/>
      <c r="F18" s="13"/>
      <c r="G18" s="13" t="s">
        <v>38</v>
      </c>
      <c r="H18" s="13" t="s">
        <v>38</v>
      </c>
      <c r="I18" s="13" t="s">
        <v>38</v>
      </c>
      <c r="J18" s="13" t="s">
        <v>38</v>
      </c>
      <c r="K18" s="13" t="s">
        <v>38</v>
      </c>
      <c r="L18" s="13" t="s">
        <v>38</v>
      </c>
      <c r="M18" s="13" t="s">
        <v>38</v>
      </c>
      <c r="N18" s="13" t="s">
        <v>38</v>
      </c>
      <c r="O18" s="13"/>
      <c r="P18" s="13"/>
      <c r="Q18" s="13" t="s">
        <v>154</v>
      </c>
      <c r="R18" s="13" t="s">
        <v>164</v>
      </c>
      <c r="S18" s="13"/>
      <c r="T18" s="14"/>
      <c r="U18" s="13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ht="96" customHeight="1" x14ac:dyDescent="0.2">
      <c r="A19" s="15">
        <v>1.4</v>
      </c>
      <c r="B19" s="13" t="s">
        <v>165</v>
      </c>
      <c r="C19" s="13" t="s">
        <v>166</v>
      </c>
      <c r="D19" s="13" t="s">
        <v>167</v>
      </c>
      <c r="E19" s="13" t="s">
        <v>38</v>
      </c>
      <c r="F19" s="13" t="s">
        <v>38</v>
      </c>
      <c r="G19" s="13" t="s">
        <v>38</v>
      </c>
      <c r="H19" s="13"/>
      <c r="I19" s="13"/>
      <c r="J19" s="13"/>
      <c r="K19" s="13"/>
      <c r="L19" s="13"/>
      <c r="M19" s="13"/>
      <c r="N19" s="13"/>
      <c r="O19" s="13"/>
      <c r="P19" s="13"/>
      <c r="Q19" s="13" t="s">
        <v>154</v>
      </c>
      <c r="R19" s="13" t="s">
        <v>168</v>
      </c>
      <c r="S19" s="13"/>
      <c r="T19" s="14"/>
      <c r="U19" s="13"/>
      <c r="V19" s="92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ht="12.75" customHeight="1" x14ac:dyDescent="0.2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13"/>
      <c r="V20" s="92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ht="12.75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U21" s="28"/>
      <c r="V21" s="93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</row>
    <row r="22" spans="1:37" ht="12.75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6"/>
      <c r="U22" s="28"/>
      <c r="V22" s="93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:37" ht="12.75" customHeight="1" x14ac:dyDescent="0.2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U23" s="28"/>
      <c r="V23" s="93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37" ht="12.75" customHeight="1" x14ac:dyDescent="0.2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36"/>
      <c r="U24" s="28"/>
      <c r="V24" s="93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37" ht="12.75" customHeight="1" x14ac:dyDescent="0.2">
      <c r="A25" t="s">
        <v>3</v>
      </c>
    </row>
    <row r="26" spans="1:37" ht="12.75" customHeight="1" x14ac:dyDescent="0.2">
      <c r="A26" t="s">
        <v>147</v>
      </c>
    </row>
    <row r="27" spans="1:37" ht="12.75" customHeight="1" x14ac:dyDescent="0.2">
      <c r="A27" s="141" t="s">
        <v>169</v>
      </c>
    </row>
    <row r="28" spans="1:37" ht="12.75" customHeight="1" x14ac:dyDescent="0.2">
      <c r="A28" t="s">
        <v>170</v>
      </c>
    </row>
    <row r="29" spans="1:37" ht="12.75" customHeight="1" x14ac:dyDescent="0.2">
      <c r="A29" s="317" t="s">
        <v>11</v>
      </c>
      <c r="B29" s="319" t="s">
        <v>12</v>
      </c>
      <c r="C29" s="319" t="s">
        <v>13</v>
      </c>
      <c r="D29" s="319" t="s">
        <v>14</v>
      </c>
      <c r="E29" s="326" t="s">
        <v>15</v>
      </c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8"/>
      <c r="Q29" s="319" t="s">
        <v>16</v>
      </c>
      <c r="R29" s="319" t="s">
        <v>17</v>
      </c>
      <c r="S29" s="330" t="s">
        <v>18</v>
      </c>
      <c r="T29" s="327"/>
      <c r="U29" s="328"/>
      <c r="V29" s="338" t="s">
        <v>19</v>
      </c>
      <c r="W29" s="331" t="s">
        <v>15</v>
      </c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3"/>
      <c r="AI29" s="334" t="s">
        <v>20</v>
      </c>
      <c r="AJ29" s="334" t="s">
        <v>21</v>
      </c>
      <c r="AK29" s="336" t="s">
        <v>22</v>
      </c>
    </row>
    <row r="30" spans="1:37" ht="13.5" customHeight="1" x14ac:dyDescent="0.2">
      <c r="A30" s="318"/>
      <c r="B30" s="320"/>
      <c r="C30" s="318"/>
      <c r="D30" s="318"/>
      <c r="E30" s="20" t="s">
        <v>23</v>
      </c>
      <c r="F30" s="21" t="s">
        <v>24</v>
      </c>
      <c r="G30" s="21" t="s">
        <v>25</v>
      </c>
      <c r="H30" s="21" t="s">
        <v>26</v>
      </c>
      <c r="I30" s="21" t="s">
        <v>25</v>
      </c>
      <c r="J30" s="21" t="s">
        <v>27</v>
      </c>
      <c r="K30" s="21" t="s">
        <v>27</v>
      </c>
      <c r="L30" s="21" t="s">
        <v>26</v>
      </c>
      <c r="M30" s="21" t="s">
        <v>28</v>
      </c>
      <c r="N30" s="21" t="s">
        <v>29</v>
      </c>
      <c r="O30" s="21" t="s">
        <v>30</v>
      </c>
      <c r="P30" s="22" t="s">
        <v>31</v>
      </c>
      <c r="Q30" s="320"/>
      <c r="R30" s="318"/>
      <c r="S30" s="23" t="s">
        <v>32</v>
      </c>
      <c r="T30" s="24" t="s">
        <v>33</v>
      </c>
      <c r="U30" s="25" t="s">
        <v>34</v>
      </c>
      <c r="V30" s="339"/>
      <c r="W30" s="142" t="s">
        <v>23</v>
      </c>
      <c r="X30" s="142" t="s">
        <v>24</v>
      </c>
      <c r="Y30" s="142" t="s">
        <v>25</v>
      </c>
      <c r="Z30" s="142" t="s">
        <v>26</v>
      </c>
      <c r="AA30" s="142" t="s">
        <v>25</v>
      </c>
      <c r="AB30" s="142" t="s">
        <v>27</v>
      </c>
      <c r="AC30" s="142" t="s">
        <v>27</v>
      </c>
      <c r="AD30" s="142" t="s">
        <v>26</v>
      </c>
      <c r="AE30" s="142" t="s">
        <v>28</v>
      </c>
      <c r="AF30" s="142" t="s">
        <v>29</v>
      </c>
      <c r="AG30" s="142" t="s">
        <v>30</v>
      </c>
      <c r="AH30" s="142" t="s">
        <v>31</v>
      </c>
      <c r="AI30" s="335"/>
      <c r="AJ30" s="335"/>
      <c r="AK30" s="337"/>
    </row>
    <row r="31" spans="1:37" ht="140.25" x14ac:dyDescent="0.2">
      <c r="A31" s="7">
        <v>1.1000000000000001</v>
      </c>
      <c r="B31" s="8" t="s">
        <v>171</v>
      </c>
      <c r="C31" s="12"/>
      <c r="D31" s="89" t="s">
        <v>172</v>
      </c>
      <c r="E31" s="91" t="s">
        <v>38</v>
      </c>
      <c r="F31" s="89" t="s">
        <v>38</v>
      </c>
      <c r="G31" s="89" t="s">
        <v>38</v>
      </c>
      <c r="H31" s="89" t="s">
        <v>38</v>
      </c>
      <c r="I31" s="89" t="s">
        <v>38</v>
      </c>
      <c r="J31" s="89" t="s">
        <v>38</v>
      </c>
      <c r="K31" s="89" t="s">
        <v>38</v>
      </c>
      <c r="L31" s="89" t="s">
        <v>38</v>
      </c>
      <c r="M31" s="89" t="s">
        <v>38</v>
      </c>
      <c r="N31" s="89" t="s">
        <v>38</v>
      </c>
      <c r="O31" s="89" t="s">
        <v>38</v>
      </c>
      <c r="P31" s="89" t="s">
        <v>38</v>
      </c>
      <c r="Q31" s="16" t="s">
        <v>173</v>
      </c>
      <c r="R31" s="89" t="s">
        <v>174</v>
      </c>
      <c r="S31" s="83"/>
      <c r="T31" s="84">
        <v>15000</v>
      </c>
      <c r="U31" s="84"/>
      <c r="V31" s="92"/>
      <c r="W31" s="90"/>
      <c r="X31" s="90"/>
      <c r="Y31" s="90"/>
      <c r="Z31" s="90"/>
      <c r="AA31" s="90"/>
      <c r="AB31" s="90" t="s">
        <v>51</v>
      </c>
      <c r="AC31" s="90" t="s">
        <v>51</v>
      </c>
      <c r="AD31" s="90" t="s">
        <v>51</v>
      </c>
      <c r="AE31" s="90" t="s">
        <v>51</v>
      </c>
      <c r="AF31" s="90" t="s">
        <v>51</v>
      </c>
      <c r="AG31" s="90" t="s">
        <v>51</v>
      </c>
      <c r="AH31" s="90" t="s">
        <v>51</v>
      </c>
      <c r="AI31" s="90"/>
      <c r="AJ31" s="90"/>
      <c r="AK31" s="90"/>
    </row>
    <row r="32" spans="1:37" ht="127.5" x14ac:dyDescent="0.2">
      <c r="A32" s="94">
        <v>1.2</v>
      </c>
      <c r="B32" s="9" t="s">
        <v>175</v>
      </c>
      <c r="C32" s="95"/>
      <c r="D32" s="37" t="s">
        <v>176</v>
      </c>
      <c r="E32" s="13" t="s">
        <v>38</v>
      </c>
      <c r="F32" s="13" t="s">
        <v>38</v>
      </c>
      <c r="G32" s="13" t="s">
        <v>38</v>
      </c>
      <c r="H32" s="13" t="s">
        <v>38</v>
      </c>
      <c r="I32" s="13" t="s">
        <v>38</v>
      </c>
      <c r="J32" s="13" t="s">
        <v>38</v>
      </c>
      <c r="K32" s="13" t="s">
        <v>38</v>
      </c>
      <c r="L32" s="13" t="s">
        <v>38</v>
      </c>
      <c r="M32" s="13" t="s">
        <v>38</v>
      </c>
      <c r="N32" s="13" t="s">
        <v>38</v>
      </c>
      <c r="O32" s="13" t="s">
        <v>38</v>
      </c>
      <c r="P32" s="13" t="s">
        <v>38</v>
      </c>
      <c r="Q32" s="16" t="s">
        <v>173</v>
      </c>
      <c r="R32" s="13" t="s">
        <v>177</v>
      </c>
      <c r="S32" s="13"/>
      <c r="T32" s="14">
        <v>15000</v>
      </c>
      <c r="U32" s="13"/>
      <c r="V32" s="92"/>
      <c r="W32" s="90" t="s">
        <v>38</v>
      </c>
      <c r="X32" s="90" t="s">
        <v>38</v>
      </c>
      <c r="Y32" s="90" t="s">
        <v>38</v>
      </c>
      <c r="Z32" s="90" t="s">
        <v>38</v>
      </c>
      <c r="AA32" s="90" t="s">
        <v>38</v>
      </c>
      <c r="AB32" s="90" t="s">
        <v>38</v>
      </c>
      <c r="AC32" s="90" t="s">
        <v>38</v>
      </c>
      <c r="AD32" s="90"/>
      <c r="AE32" s="90"/>
      <c r="AF32" s="90"/>
      <c r="AG32" s="90"/>
      <c r="AH32" s="90"/>
      <c r="AI32" s="96"/>
      <c r="AJ32" s="90"/>
      <c r="AK32" s="97"/>
    </row>
    <row r="33" spans="1:37" ht="168" x14ac:dyDescent="0.2">
      <c r="A33" s="94" t="s">
        <v>178</v>
      </c>
      <c r="B33" s="40" t="s">
        <v>179</v>
      </c>
      <c r="C33" s="95"/>
      <c r="D33" s="13" t="s">
        <v>180</v>
      </c>
      <c r="E33" s="13" t="s">
        <v>38</v>
      </c>
      <c r="F33" s="13" t="s">
        <v>38</v>
      </c>
      <c r="G33" s="13" t="s">
        <v>38</v>
      </c>
      <c r="H33" s="13" t="s">
        <v>38</v>
      </c>
      <c r="I33" s="13" t="s">
        <v>38</v>
      </c>
      <c r="J33" s="13" t="s">
        <v>38</v>
      </c>
      <c r="K33" s="13" t="s">
        <v>38</v>
      </c>
      <c r="L33" s="13" t="s">
        <v>38</v>
      </c>
      <c r="M33" s="13" t="s">
        <v>38</v>
      </c>
      <c r="N33" s="13" t="s">
        <v>38</v>
      </c>
      <c r="O33" s="13" t="s">
        <v>38</v>
      </c>
      <c r="P33" s="13" t="s">
        <v>38</v>
      </c>
      <c r="Q33" s="16" t="s">
        <v>173</v>
      </c>
      <c r="R33" s="13" t="s">
        <v>181</v>
      </c>
      <c r="S33" s="13"/>
      <c r="T33" s="14">
        <v>50725</v>
      </c>
      <c r="U33" s="13"/>
      <c r="V33" s="92"/>
      <c r="W33" s="90" t="s">
        <v>38</v>
      </c>
      <c r="X33" s="90" t="s">
        <v>38</v>
      </c>
      <c r="Y33" s="90" t="s">
        <v>38</v>
      </c>
      <c r="Z33" s="90" t="s">
        <v>38</v>
      </c>
      <c r="AA33" s="90"/>
      <c r="AB33" s="90"/>
      <c r="AC33" s="90"/>
      <c r="AD33" s="90"/>
      <c r="AE33" s="90"/>
      <c r="AF33" s="90"/>
      <c r="AG33" s="90"/>
      <c r="AH33" s="90"/>
      <c r="AI33" s="96"/>
      <c r="AJ33" s="90"/>
      <c r="AK33" s="90"/>
    </row>
    <row r="34" spans="1:37" ht="119.25" customHeight="1" x14ac:dyDescent="0.2">
      <c r="A34" s="94">
        <v>1.4</v>
      </c>
      <c r="B34" s="9" t="s">
        <v>450</v>
      </c>
      <c r="C34" s="95"/>
      <c r="D34" s="37" t="s">
        <v>182</v>
      </c>
      <c r="E34" s="13"/>
      <c r="F34" s="13"/>
      <c r="G34" s="13"/>
      <c r="H34" s="13"/>
      <c r="I34" s="13"/>
      <c r="J34" s="13"/>
      <c r="K34" s="13" t="s">
        <v>38</v>
      </c>
      <c r="L34" s="13" t="s">
        <v>38</v>
      </c>
      <c r="M34" s="13" t="s">
        <v>38</v>
      </c>
      <c r="N34" s="13" t="s">
        <v>38</v>
      </c>
      <c r="O34" s="13"/>
      <c r="P34" s="13"/>
      <c r="Q34" s="16" t="s">
        <v>173</v>
      </c>
      <c r="R34" s="13" t="s">
        <v>183</v>
      </c>
      <c r="S34" s="13"/>
      <c r="T34" s="14">
        <v>25000</v>
      </c>
      <c r="U34" s="13"/>
      <c r="V34" s="92"/>
      <c r="W34" s="90" t="s">
        <v>38</v>
      </c>
      <c r="X34" s="90" t="s">
        <v>38</v>
      </c>
      <c r="Y34" s="90" t="s">
        <v>38</v>
      </c>
      <c r="Z34" s="90" t="s">
        <v>38</v>
      </c>
      <c r="AA34" s="90"/>
      <c r="AB34" s="90"/>
      <c r="AC34" s="90"/>
      <c r="AD34" s="90"/>
      <c r="AE34" s="90"/>
      <c r="AF34" s="90"/>
      <c r="AG34" s="90"/>
      <c r="AH34" s="90"/>
      <c r="AI34" s="96"/>
      <c r="AJ34" s="90"/>
      <c r="AK34" s="92"/>
    </row>
    <row r="35" spans="1:37" ht="12.75" customHeight="1" x14ac:dyDescent="0.2">
      <c r="T35" s="78">
        <f>SUM(T31:T34)</f>
        <v>105725</v>
      </c>
    </row>
    <row r="36" spans="1:37" ht="12.75" customHeight="1" x14ac:dyDescent="0.2"/>
    <row r="37" spans="1:37" ht="12.75" customHeight="1" x14ac:dyDescent="0.2"/>
    <row r="38" spans="1:37" ht="12.75" customHeight="1" x14ac:dyDescent="0.2"/>
    <row r="39" spans="1:37" ht="12.75" customHeight="1" x14ac:dyDescent="0.2"/>
    <row r="40" spans="1:37" ht="12.75" customHeight="1" x14ac:dyDescent="0.2"/>
    <row r="41" spans="1:37" ht="12.75" customHeight="1" x14ac:dyDescent="0.2"/>
    <row r="42" spans="1:37" ht="12.75" customHeight="1" x14ac:dyDescent="0.2"/>
    <row r="43" spans="1:37" ht="12.75" customHeight="1" x14ac:dyDescent="0.2"/>
    <row r="44" spans="1:37" ht="12.75" customHeight="1" x14ac:dyDescent="0.2"/>
    <row r="45" spans="1:37" ht="12.75" customHeight="1" x14ac:dyDescent="0.2"/>
    <row r="46" spans="1:37" ht="12.75" customHeight="1" x14ac:dyDescent="0.2"/>
    <row r="47" spans="1:37" ht="12.75" customHeight="1" x14ac:dyDescent="0.2"/>
    <row r="48" spans="1:3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</sheetData>
  <mergeCells count="31">
    <mergeCell ref="A1:AK1"/>
    <mergeCell ref="Q13:Q14"/>
    <mergeCell ref="AJ29:AJ30"/>
    <mergeCell ref="AK29:AK30"/>
    <mergeCell ref="Q29:Q30"/>
    <mergeCell ref="R29:R30"/>
    <mergeCell ref="W29:AH29"/>
    <mergeCell ref="S29:U29"/>
    <mergeCell ref="E29:P29"/>
    <mergeCell ref="AI29:AI30"/>
    <mergeCell ref="V29:V30"/>
    <mergeCell ref="AK13:AK14"/>
    <mergeCell ref="AJ13:AJ14"/>
    <mergeCell ref="V13:V14"/>
    <mergeCell ref="AI13:AI14"/>
    <mergeCell ref="A2:AK2"/>
    <mergeCell ref="A3:AK3"/>
    <mergeCell ref="A10:U10"/>
    <mergeCell ref="E13:P13"/>
    <mergeCell ref="R13:R14"/>
    <mergeCell ref="V12:AK12"/>
    <mergeCell ref="S13:U13"/>
    <mergeCell ref="W13:AH13"/>
    <mergeCell ref="A29:A30"/>
    <mergeCell ref="B29:B30"/>
    <mergeCell ref="C29:C30"/>
    <mergeCell ref="A13:A14"/>
    <mergeCell ref="D13:D14"/>
    <mergeCell ref="B13:B14"/>
    <mergeCell ref="C13:C14"/>
    <mergeCell ref="D29:D30"/>
  </mergeCells>
  <pageMargins left="0.31496062992125984" right="0.15748031496062992" top="0.74803149606299213" bottom="0.74803149606299213" header="0" footer="0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4"/>
  <sheetViews>
    <sheetView topLeftCell="A277" zoomScale="112" zoomScaleNormal="112" workbookViewId="0">
      <selection activeCell="C297" sqref="C297"/>
    </sheetView>
  </sheetViews>
  <sheetFormatPr baseColWidth="10" defaultColWidth="11.42578125" defaultRowHeight="15" customHeight="1" x14ac:dyDescent="0.2"/>
  <cols>
    <col min="1" max="1" width="32.28515625" customWidth="1"/>
    <col min="2" max="2" width="17" customWidth="1"/>
    <col min="3" max="3" width="13.28515625" customWidth="1"/>
    <col min="4" max="5" width="14.5703125" bestFit="1" customWidth="1"/>
    <col min="6" max="7" width="8.5703125" customWidth="1"/>
    <col min="8" max="8" width="6.85546875" customWidth="1"/>
    <col min="9" max="9" width="14.5703125" style="240" bestFit="1" customWidth="1"/>
    <col min="10" max="10" width="14.28515625" bestFit="1" customWidth="1"/>
    <col min="11" max="11" width="11.7109375" bestFit="1" customWidth="1"/>
    <col min="251" max="251" width="37.42578125" customWidth="1"/>
    <col min="252" max="252" width="15.28515625" customWidth="1"/>
    <col min="253" max="253" width="12.5703125" customWidth="1"/>
    <col min="255" max="255" width="9.140625" customWidth="1"/>
    <col min="256" max="256" width="9.85546875" customWidth="1"/>
    <col min="257" max="257" width="5.85546875" customWidth="1"/>
    <col min="258" max="258" width="8" customWidth="1"/>
    <col min="259" max="259" width="9.28515625" customWidth="1"/>
    <col min="507" max="507" width="37.42578125" customWidth="1"/>
    <col min="508" max="508" width="15.28515625" customWidth="1"/>
    <col min="509" max="509" width="12.5703125" customWidth="1"/>
    <col min="511" max="511" width="9.140625" customWidth="1"/>
    <col min="512" max="512" width="9.85546875" customWidth="1"/>
    <col min="513" max="513" width="5.85546875" customWidth="1"/>
    <col min="514" max="514" width="8" customWidth="1"/>
    <col min="515" max="515" width="9.28515625" customWidth="1"/>
    <col min="763" max="763" width="37.42578125" customWidth="1"/>
    <col min="764" max="764" width="15.28515625" customWidth="1"/>
    <col min="765" max="765" width="12.5703125" customWidth="1"/>
    <col min="767" max="767" width="9.140625" customWidth="1"/>
    <col min="768" max="768" width="9.85546875" customWidth="1"/>
    <col min="769" max="769" width="5.85546875" customWidth="1"/>
    <col min="770" max="770" width="8" customWidth="1"/>
    <col min="771" max="771" width="9.28515625" customWidth="1"/>
    <col min="1019" max="1019" width="37.42578125" customWidth="1"/>
    <col min="1020" max="1020" width="15.28515625" customWidth="1"/>
    <col min="1021" max="1021" width="12.5703125" customWidth="1"/>
    <col min="1023" max="1023" width="9.140625" customWidth="1"/>
    <col min="1024" max="1024" width="9.85546875" customWidth="1"/>
    <col min="1025" max="1025" width="5.85546875" customWidth="1"/>
    <col min="1026" max="1026" width="8" customWidth="1"/>
    <col min="1027" max="1027" width="9.28515625" customWidth="1"/>
    <col min="1275" max="1275" width="37.42578125" customWidth="1"/>
    <col min="1276" max="1276" width="15.28515625" customWidth="1"/>
    <col min="1277" max="1277" width="12.5703125" customWidth="1"/>
    <col min="1279" max="1279" width="9.140625" customWidth="1"/>
    <col min="1280" max="1280" width="9.85546875" customWidth="1"/>
    <col min="1281" max="1281" width="5.85546875" customWidth="1"/>
    <col min="1282" max="1282" width="8" customWidth="1"/>
    <col min="1283" max="1283" width="9.28515625" customWidth="1"/>
    <col min="1531" max="1531" width="37.42578125" customWidth="1"/>
    <col min="1532" max="1532" width="15.28515625" customWidth="1"/>
    <col min="1533" max="1533" width="12.5703125" customWidth="1"/>
    <col min="1535" max="1535" width="9.140625" customWidth="1"/>
    <col min="1536" max="1536" width="9.85546875" customWidth="1"/>
    <col min="1537" max="1537" width="5.85546875" customWidth="1"/>
    <col min="1538" max="1538" width="8" customWidth="1"/>
    <col min="1539" max="1539" width="9.28515625" customWidth="1"/>
    <col min="1787" max="1787" width="37.42578125" customWidth="1"/>
    <col min="1788" max="1788" width="15.28515625" customWidth="1"/>
    <col min="1789" max="1789" width="12.5703125" customWidth="1"/>
    <col min="1791" max="1791" width="9.140625" customWidth="1"/>
    <col min="1792" max="1792" width="9.85546875" customWidth="1"/>
    <col min="1793" max="1793" width="5.85546875" customWidth="1"/>
    <col min="1794" max="1794" width="8" customWidth="1"/>
    <col min="1795" max="1795" width="9.28515625" customWidth="1"/>
    <col min="2043" max="2043" width="37.42578125" customWidth="1"/>
    <col min="2044" max="2044" width="15.28515625" customWidth="1"/>
    <col min="2045" max="2045" width="12.5703125" customWidth="1"/>
    <col min="2047" max="2047" width="9.140625" customWidth="1"/>
    <col min="2048" max="2048" width="9.85546875" customWidth="1"/>
    <col min="2049" max="2049" width="5.85546875" customWidth="1"/>
    <col min="2050" max="2050" width="8" customWidth="1"/>
    <col min="2051" max="2051" width="9.28515625" customWidth="1"/>
    <col min="2299" max="2299" width="37.42578125" customWidth="1"/>
    <col min="2300" max="2300" width="15.28515625" customWidth="1"/>
    <col min="2301" max="2301" width="12.5703125" customWidth="1"/>
    <col min="2303" max="2303" width="9.140625" customWidth="1"/>
    <col min="2304" max="2304" width="9.85546875" customWidth="1"/>
    <col min="2305" max="2305" width="5.85546875" customWidth="1"/>
    <col min="2306" max="2306" width="8" customWidth="1"/>
    <col min="2307" max="2307" width="9.28515625" customWidth="1"/>
    <col min="2555" max="2555" width="37.42578125" customWidth="1"/>
    <col min="2556" max="2556" width="15.28515625" customWidth="1"/>
    <col min="2557" max="2557" width="12.5703125" customWidth="1"/>
    <col min="2559" max="2559" width="9.140625" customWidth="1"/>
    <col min="2560" max="2560" width="9.85546875" customWidth="1"/>
    <col min="2561" max="2561" width="5.85546875" customWidth="1"/>
    <col min="2562" max="2562" width="8" customWidth="1"/>
    <col min="2563" max="2563" width="9.28515625" customWidth="1"/>
    <col min="2811" max="2811" width="37.42578125" customWidth="1"/>
    <col min="2812" max="2812" width="15.28515625" customWidth="1"/>
    <col min="2813" max="2813" width="12.5703125" customWidth="1"/>
    <col min="2815" max="2815" width="9.140625" customWidth="1"/>
    <col min="2816" max="2816" width="9.85546875" customWidth="1"/>
    <col min="2817" max="2817" width="5.85546875" customWidth="1"/>
    <col min="2818" max="2818" width="8" customWidth="1"/>
    <col min="2819" max="2819" width="9.28515625" customWidth="1"/>
    <col min="3067" max="3067" width="37.42578125" customWidth="1"/>
    <col min="3068" max="3068" width="15.28515625" customWidth="1"/>
    <col min="3069" max="3069" width="12.5703125" customWidth="1"/>
    <col min="3071" max="3071" width="9.140625" customWidth="1"/>
    <col min="3072" max="3072" width="9.85546875" customWidth="1"/>
    <col min="3073" max="3073" width="5.85546875" customWidth="1"/>
    <col min="3074" max="3074" width="8" customWidth="1"/>
    <col min="3075" max="3075" width="9.28515625" customWidth="1"/>
    <col min="3323" max="3323" width="37.42578125" customWidth="1"/>
    <col min="3324" max="3324" width="15.28515625" customWidth="1"/>
    <col min="3325" max="3325" width="12.5703125" customWidth="1"/>
    <col min="3327" max="3327" width="9.140625" customWidth="1"/>
    <col min="3328" max="3328" width="9.85546875" customWidth="1"/>
    <col min="3329" max="3329" width="5.85546875" customWidth="1"/>
    <col min="3330" max="3330" width="8" customWidth="1"/>
    <col min="3331" max="3331" width="9.28515625" customWidth="1"/>
    <col min="3579" max="3579" width="37.42578125" customWidth="1"/>
    <col min="3580" max="3580" width="15.28515625" customWidth="1"/>
    <col min="3581" max="3581" width="12.5703125" customWidth="1"/>
    <col min="3583" max="3583" width="9.140625" customWidth="1"/>
    <col min="3584" max="3584" width="9.85546875" customWidth="1"/>
    <col min="3585" max="3585" width="5.85546875" customWidth="1"/>
    <col min="3586" max="3586" width="8" customWidth="1"/>
    <col min="3587" max="3587" width="9.28515625" customWidth="1"/>
    <col min="3835" max="3835" width="37.42578125" customWidth="1"/>
    <col min="3836" max="3836" width="15.28515625" customWidth="1"/>
    <col min="3837" max="3837" width="12.5703125" customWidth="1"/>
    <col min="3839" max="3839" width="9.140625" customWidth="1"/>
    <col min="3840" max="3840" width="9.85546875" customWidth="1"/>
    <col min="3841" max="3841" width="5.85546875" customWidth="1"/>
    <col min="3842" max="3842" width="8" customWidth="1"/>
    <col min="3843" max="3843" width="9.28515625" customWidth="1"/>
    <col min="4091" max="4091" width="37.42578125" customWidth="1"/>
    <col min="4092" max="4092" width="15.28515625" customWidth="1"/>
    <col min="4093" max="4093" width="12.5703125" customWidth="1"/>
    <col min="4095" max="4095" width="9.140625" customWidth="1"/>
    <col min="4096" max="4096" width="9.85546875" customWidth="1"/>
    <col min="4097" max="4097" width="5.85546875" customWidth="1"/>
    <col min="4098" max="4098" width="8" customWidth="1"/>
    <col min="4099" max="4099" width="9.28515625" customWidth="1"/>
    <col min="4347" max="4347" width="37.42578125" customWidth="1"/>
    <col min="4348" max="4348" width="15.28515625" customWidth="1"/>
    <col min="4349" max="4349" width="12.5703125" customWidth="1"/>
    <col min="4351" max="4351" width="9.140625" customWidth="1"/>
    <col min="4352" max="4352" width="9.85546875" customWidth="1"/>
    <col min="4353" max="4353" width="5.85546875" customWidth="1"/>
    <col min="4354" max="4354" width="8" customWidth="1"/>
    <col min="4355" max="4355" width="9.28515625" customWidth="1"/>
    <col min="4603" max="4603" width="37.42578125" customWidth="1"/>
    <col min="4604" max="4604" width="15.28515625" customWidth="1"/>
    <col min="4605" max="4605" width="12.5703125" customWidth="1"/>
    <col min="4607" max="4607" width="9.140625" customWidth="1"/>
    <col min="4608" max="4608" width="9.85546875" customWidth="1"/>
    <col min="4609" max="4609" width="5.85546875" customWidth="1"/>
    <col min="4610" max="4610" width="8" customWidth="1"/>
    <col min="4611" max="4611" width="9.28515625" customWidth="1"/>
    <col min="4859" max="4859" width="37.42578125" customWidth="1"/>
    <col min="4860" max="4860" width="15.28515625" customWidth="1"/>
    <col min="4861" max="4861" width="12.5703125" customWidth="1"/>
    <col min="4863" max="4863" width="9.140625" customWidth="1"/>
    <col min="4864" max="4864" width="9.85546875" customWidth="1"/>
    <col min="4865" max="4865" width="5.85546875" customWidth="1"/>
    <col min="4866" max="4866" width="8" customWidth="1"/>
    <col min="4867" max="4867" width="9.28515625" customWidth="1"/>
    <col min="5115" max="5115" width="37.42578125" customWidth="1"/>
    <col min="5116" max="5116" width="15.28515625" customWidth="1"/>
    <col min="5117" max="5117" width="12.5703125" customWidth="1"/>
    <col min="5119" max="5119" width="9.140625" customWidth="1"/>
    <col min="5120" max="5120" width="9.85546875" customWidth="1"/>
    <col min="5121" max="5121" width="5.85546875" customWidth="1"/>
    <col min="5122" max="5122" width="8" customWidth="1"/>
    <col min="5123" max="5123" width="9.28515625" customWidth="1"/>
    <col min="5371" max="5371" width="37.42578125" customWidth="1"/>
    <col min="5372" max="5372" width="15.28515625" customWidth="1"/>
    <col min="5373" max="5373" width="12.5703125" customWidth="1"/>
    <col min="5375" max="5375" width="9.140625" customWidth="1"/>
    <col min="5376" max="5376" width="9.85546875" customWidth="1"/>
    <col min="5377" max="5377" width="5.85546875" customWidth="1"/>
    <col min="5378" max="5378" width="8" customWidth="1"/>
    <col min="5379" max="5379" width="9.28515625" customWidth="1"/>
    <col min="5627" max="5627" width="37.42578125" customWidth="1"/>
    <col min="5628" max="5628" width="15.28515625" customWidth="1"/>
    <col min="5629" max="5629" width="12.5703125" customWidth="1"/>
    <col min="5631" max="5631" width="9.140625" customWidth="1"/>
    <col min="5632" max="5632" width="9.85546875" customWidth="1"/>
    <col min="5633" max="5633" width="5.85546875" customWidth="1"/>
    <col min="5634" max="5634" width="8" customWidth="1"/>
    <col min="5635" max="5635" width="9.28515625" customWidth="1"/>
    <col min="5883" max="5883" width="37.42578125" customWidth="1"/>
    <col min="5884" max="5884" width="15.28515625" customWidth="1"/>
    <col min="5885" max="5885" width="12.5703125" customWidth="1"/>
    <col min="5887" max="5887" width="9.140625" customWidth="1"/>
    <col min="5888" max="5888" width="9.85546875" customWidth="1"/>
    <col min="5889" max="5889" width="5.85546875" customWidth="1"/>
    <col min="5890" max="5890" width="8" customWidth="1"/>
    <col min="5891" max="5891" width="9.28515625" customWidth="1"/>
    <col min="6139" max="6139" width="37.42578125" customWidth="1"/>
    <col min="6140" max="6140" width="15.28515625" customWidth="1"/>
    <col min="6141" max="6141" width="12.5703125" customWidth="1"/>
    <col min="6143" max="6143" width="9.140625" customWidth="1"/>
    <col min="6144" max="6144" width="9.85546875" customWidth="1"/>
    <col min="6145" max="6145" width="5.85546875" customWidth="1"/>
    <col min="6146" max="6146" width="8" customWidth="1"/>
    <col min="6147" max="6147" width="9.28515625" customWidth="1"/>
    <col min="6395" max="6395" width="37.42578125" customWidth="1"/>
    <col min="6396" max="6396" width="15.28515625" customWidth="1"/>
    <col min="6397" max="6397" width="12.5703125" customWidth="1"/>
    <col min="6399" max="6399" width="9.140625" customWidth="1"/>
    <col min="6400" max="6400" width="9.85546875" customWidth="1"/>
    <col min="6401" max="6401" width="5.85546875" customWidth="1"/>
    <col min="6402" max="6402" width="8" customWidth="1"/>
    <col min="6403" max="6403" width="9.28515625" customWidth="1"/>
    <col min="6651" max="6651" width="37.42578125" customWidth="1"/>
    <col min="6652" max="6652" width="15.28515625" customWidth="1"/>
    <col min="6653" max="6653" width="12.5703125" customWidth="1"/>
    <col min="6655" max="6655" width="9.140625" customWidth="1"/>
    <col min="6656" max="6656" width="9.85546875" customWidth="1"/>
    <col min="6657" max="6657" width="5.85546875" customWidth="1"/>
    <col min="6658" max="6658" width="8" customWidth="1"/>
    <col min="6659" max="6659" width="9.28515625" customWidth="1"/>
    <col min="6907" max="6907" width="37.42578125" customWidth="1"/>
    <col min="6908" max="6908" width="15.28515625" customWidth="1"/>
    <col min="6909" max="6909" width="12.5703125" customWidth="1"/>
    <col min="6911" max="6911" width="9.140625" customWidth="1"/>
    <col min="6912" max="6912" width="9.85546875" customWidth="1"/>
    <col min="6913" max="6913" width="5.85546875" customWidth="1"/>
    <col min="6914" max="6914" width="8" customWidth="1"/>
    <col min="6915" max="6915" width="9.28515625" customWidth="1"/>
    <col min="7163" max="7163" width="37.42578125" customWidth="1"/>
    <col min="7164" max="7164" width="15.28515625" customWidth="1"/>
    <col min="7165" max="7165" width="12.5703125" customWidth="1"/>
    <col min="7167" max="7167" width="9.140625" customWidth="1"/>
    <col min="7168" max="7168" width="9.85546875" customWidth="1"/>
    <col min="7169" max="7169" width="5.85546875" customWidth="1"/>
    <col min="7170" max="7170" width="8" customWidth="1"/>
    <col min="7171" max="7171" width="9.28515625" customWidth="1"/>
    <col min="7419" max="7419" width="37.42578125" customWidth="1"/>
    <col min="7420" max="7420" width="15.28515625" customWidth="1"/>
    <col min="7421" max="7421" width="12.5703125" customWidth="1"/>
    <col min="7423" max="7423" width="9.140625" customWidth="1"/>
    <col min="7424" max="7424" width="9.85546875" customWidth="1"/>
    <col min="7425" max="7425" width="5.85546875" customWidth="1"/>
    <col min="7426" max="7426" width="8" customWidth="1"/>
    <col min="7427" max="7427" width="9.28515625" customWidth="1"/>
    <col min="7675" max="7675" width="37.42578125" customWidth="1"/>
    <col min="7676" max="7676" width="15.28515625" customWidth="1"/>
    <col min="7677" max="7677" width="12.5703125" customWidth="1"/>
    <col min="7679" max="7679" width="9.140625" customWidth="1"/>
    <col min="7680" max="7680" width="9.85546875" customWidth="1"/>
    <col min="7681" max="7681" width="5.85546875" customWidth="1"/>
    <col min="7682" max="7682" width="8" customWidth="1"/>
    <col min="7683" max="7683" width="9.28515625" customWidth="1"/>
    <col min="7931" max="7931" width="37.42578125" customWidth="1"/>
    <col min="7932" max="7932" width="15.28515625" customWidth="1"/>
    <col min="7933" max="7933" width="12.5703125" customWidth="1"/>
    <col min="7935" max="7935" width="9.140625" customWidth="1"/>
    <col min="7936" max="7936" width="9.85546875" customWidth="1"/>
    <col min="7937" max="7937" width="5.85546875" customWidth="1"/>
    <col min="7938" max="7938" width="8" customWidth="1"/>
    <col min="7939" max="7939" width="9.28515625" customWidth="1"/>
    <col min="8187" max="8187" width="37.42578125" customWidth="1"/>
    <col min="8188" max="8188" width="15.28515625" customWidth="1"/>
    <col min="8189" max="8189" width="12.5703125" customWidth="1"/>
    <col min="8191" max="8191" width="9.140625" customWidth="1"/>
    <col min="8192" max="8192" width="9.85546875" customWidth="1"/>
    <col min="8193" max="8193" width="5.85546875" customWidth="1"/>
    <col min="8194" max="8194" width="8" customWidth="1"/>
    <col min="8195" max="8195" width="9.28515625" customWidth="1"/>
    <col min="8443" max="8443" width="37.42578125" customWidth="1"/>
    <col min="8444" max="8444" width="15.28515625" customWidth="1"/>
    <col min="8445" max="8445" width="12.5703125" customWidth="1"/>
    <col min="8447" max="8447" width="9.140625" customWidth="1"/>
    <col min="8448" max="8448" width="9.85546875" customWidth="1"/>
    <col min="8449" max="8449" width="5.85546875" customWidth="1"/>
    <col min="8450" max="8450" width="8" customWidth="1"/>
    <col min="8451" max="8451" width="9.28515625" customWidth="1"/>
    <col min="8699" max="8699" width="37.42578125" customWidth="1"/>
    <col min="8700" max="8700" width="15.28515625" customWidth="1"/>
    <col min="8701" max="8701" width="12.5703125" customWidth="1"/>
    <col min="8703" max="8703" width="9.140625" customWidth="1"/>
    <col min="8704" max="8704" width="9.85546875" customWidth="1"/>
    <col min="8705" max="8705" width="5.85546875" customWidth="1"/>
    <col min="8706" max="8706" width="8" customWidth="1"/>
    <col min="8707" max="8707" width="9.28515625" customWidth="1"/>
    <col min="8955" max="8955" width="37.42578125" customWidth="1"/>
    <col min="8956" max="8956" width="15.28515625" customWidth="1"/>
    <col min="8957" max="8957" width="12.5703125" customWidth="1"/>
    <col min="8959" max="8959" width="9.140625" customWidth="1"/>
    <col min="8960" max="8960" width="9.85546875" customWidth="1"/>
    <col min="8961" max="8961" width="5.85546875" customWidth="1"/>
    <col min="8962" max="8962" width="8" customWidth="1"/>
    <col min="8963" max="8963" width="9.28515625" customWidth="1"/>
    <col min="9211" max="9211" width="37.42578125" customWidth="1"/>
    <col min="9212" max="9212" width="15.28515625" customWidth="1"/>
    <col min="9213" max="9213" width="12.5703125" customWidth="1"/>
    <col min="9215" max="9215" width="9.140625" customWidth="1"/>
    <col min="9216" max="9216" width="9.85546875" customWidth="1"/>
    <col min="9217" max="9217" width="5.85546875" customWidth="1"/>
    <col min="9218" max="9218" width="8" customWidth="1"/>
    <col min="9219" max="9219" width="9.28515625" customWidth="1"/>
    <col min="9467" max="9467" width="37.42578125" customWidth="1"/>
    <col min="9468" max="9468" width="15.28515625" customWidth="1"/>
    <col min="9469" max="9469" width="12.5703125" customWidth="1"/>
    <col min="9471" max="9471" width="9.140625" customWidth="1"/>
    <col min="9472" max="9472" width="9.85546875" customWidth="1"/>
    <col min="9473" max="9473" width="5.85546875" customWidth="1"/>
    <col min="9474" max="9474" width="8" customWidth="1"/>
    <col min="9475" max="9475" width="9.28515625" customWidth="1"/>
    <col min="9723" max="9723" width="37.42578125" customWidth="1"/>
    <col min="9724" max="9724" width="15.28515625" customWidth="1"/>
    <col min="9725" max="9725" width="12.5703125" customWidth="1"/>
    <col min="9727" max="9727" width="9.140625" customWidth="1"/>
    <col min="9728" max="9728" width="9.85546875" customWidth="1"/>
    <col min="9729" max="9729" width="5.85546875" customWidth="1"/>
    <col min="9730" max="9730" width="8" customWidth="1"/>
    <col min="9731" max="9731" width="9.28515625" customWidth="1"/>
    <col min="9979" max="9979" width="37.42578125" customWidth="1"/>
    <col min="9980" max="9980" width="15.28515625" customWidth="1"/>
    <col min="9981" max="9981" width="12.5703125" customWidth="1"/>
    <col min="9983" max="9983" width="9.140625" customWidth="1"/>
    <col min="9984" max="9984" width="9.85546875" customWidth="1"/>
    <col min="9985" max="9985" width="5.85546875" customWidth="1"/>
    <col min="9986" max="9986" width="8" customWidth="1"/>
    <col min="9987" max="9987" width="9.28515625" customWidth="1"/>
    <col min="10235" max="10235" width="37.42578125" customWidth="1"/>
    <col min="10236" max="10236" width="15.28515625" customWidth="1"/>
    <col min="10237" max="10237" width="12.5703125" customWidth="1"/>
    <col min="10239" max="10239" width="9.140625" customWidth="1"/>
    <col min="10240" max="10240" width="9.85546875" customWidth="1"/>
    <col min="10241" max="10241" width="5.85546875" customWidth="1"/>
    <col min="10242" max="10242" width="8" customWidth="1"/>
    <col min="10243" max="10243" width="9.28515625" customWidth="1"/>
    <col min="10491" max="10491" width="37.42578125" customWidth="1"/>
    <col min="10492" max="10492" width="15.28515625" customWidth="1"/>
    <col min="10493" max="10493" width="12.5703125" customWidth="1"/>
    <col min="10495" max="10495" width="9.140625" customWidth="1"/>
    <col min="10496" max="10496" width="9.85546875" customWidth="1"/>
    <col min="10497" max="10497" width="5.85546875" customWidth="1"/>
    <col min="10498" max="10498" width="8" customWidth="1"/>
    <col min="10499" max="10499" width="9.28515625" customWidth="1"/>
    <col min="10747" max="10747" width="37.42578125" customWidth="1"/>
    <col min="10748" max="10748" width="15.28515625" customWidth="1"/>
    <col min="10749" max="10749" width="12.5703125" customWidth="1"/>
    <col min="10751" max="10751" width="9.140625" customWidth="1"/>
    <col min="10752" max="10752" width="9.85546875" customWidth="1"/>
    <col min="10753" max="10753" width="5.85546875" customWidth="1"/>
    <col min="10754" max="10754" width="8" customWidth="1"/>
    <col min="10755" max="10755" width="9.28515625" customWidth="1"/>
    <col min="11003" max="11003" width="37.42578125" customWidth="1"/>
    <col min="11004" max="11004" width="15.28515625" customWidth="1"/>
    <col min="11005" max="11005" width="12.5703125" customWidth="1"/>
    <col min="11007" max="11007" width="9.140625" customWidth="1"/>
    <col min="11008" max="11008" width="9.85546875" customWidth="1"/>
    <col min="11009" max="11009" width="5.85546875" customWidth="1"/>
    <col min="11010" max="11010" width="8" customWidth="1"/>
    <col min="11011" max="11011" width="9.28515625" customWidth="1"/>
    <col min="11259" max="11259" width="37.42578125" customWidth="1"/>
    <col min="11260" max="11260" width="15.28515625" customWidth="1"/>
    <col min="11261" max="11261" width="12.5703125" customWidth="1"/>
    <col min="11263" max="11263" width="9.140625" customWidth="1"/>
    <col min="11264" max="11264" width="9.85546875" customWidth="1"/>
    <col min="11265" max="11265" width="5.85546875" customWidth="1"/>
    <col min="11266" max="11266" width="8" customWidth="1"/>
    <col min="11267" max="11267" width="9.28515625" customWidth="1"/>
    <col min="11515" max="11515" width="37.42578125" customWidth="1"/>
    <col min="11516" max="11516" width="15.28515625" customWidth="1"/>
    <col min="11517" max="11517" width="12.5703125" customWidth="1"/>
    <col min="11519" max="11519" width="9.140625" customWidth="1"/>
    <col min="11520" max="11520" width="9.85546875" customWidth="1"/>
    <col min="11521" max="11521" width="5.85546875" customWidth="1"/>
    <col min="11522" max="11522" width="8" customWidth="1"/>
    <col min="11523" max="11523" width="9.28515625" customWidth="1"/>
    <col min="11771" max="11771" width="37.42578125" customWidth="1"/>
    <col min="11772" max="11772" width="15.28515625" customWidth="1"/>
    <col min="11773" max="11773" width="12.5703125" customWidth="1"/>
    <col min="11775" max="11775" width="9.140625" customWidth="1"/>
    <col min="11776" max="11776" width="9.85546875" customWidth="1"/>
    <col min="11777" max="11777" width="5.85546875" customWidth="1"/>
    <col min="11778" max="11778" width="8" customWidth="1"/>
    <col min="11779" max="11779" width="9.28515625" customWidth="1"/>
    <col min="12027" max="12027" width="37.42578125" customWidth="1"/>
    <col min="12028" max="12028" width="15.28515625" customWidth="1"/>
    <col min="12029" max="12029" width="12.5703125" customWidth="1"/>
    <col min="12031" max="12031" width="9.140625" customWidth="1"/>
    <col min="12032" max="12032" width="9.85546875" customWidth="1"/>
    <col min="12033" max="12033" width="5.85546875" customWidth="1"/>
    <col min="12034" max="12034" width="8" customWidth="1"/>
    <col min="12035" max="12035" width="9.28515625" customWidth="1"/>
    <col min="12283" max="12283" width="37.42578125" customWidth="1"/>
    <col min="12284" max="12284" width="15.28515625" customWidth="1"/>
    <col min="12285" max="12285" width="12.5703125" customWidth="1"/>
    <col min="12287" max="12287" width="9.140625" customWidth="1"/>
    <col min="12288" max="12288" width="9.85546875" customWidth="1"/>
    <col min="12289" max="12289" width="5.85546875" customWidth="1"/>
    <col min="12290" max="12290" width="8" customWidth="1"/>
    <col min="12291" max="12291" width="9.28515625" customWidth="1"/>
    <col min="12539" max="12539" width="37.42578125" customWidth="1"/>
    <col min="12540" max="12540" width="15.28515625" customWidth="1"/>
    <col min="12541" max="12541" width="12.5703125" customWidth="1"/>
    <col min="12543" max="12543" width="9.140625" customWidth="1"/>
    <col min="12544" max="12544" width="9.85546875" customWidth="1"/>
    <col min="12545" max="12545" width="5.85546875" customWidth="1"/>
    <col min="12546" max="12546" width="8" customWidth="1"/>
    <col min="12547" max="12547" width="9.28515625" customWidth="1"/>
    <col min="12795" max="12795" width="37.42578125" customWidth="1"/>
    <col min="12796" max="12796" width="15.28515625" customWidth="1"/>
    <col min="12797" max="12797" width="12.5703125" customWidth="1"/>
    <col min="12799" max="12799" width="9.140625" customWidth="1"/>
    <col min="12800" max="12800" width="9.85546875" customWidth="1"/>
    <col min="12801" max="12801" width="5.85546875" customWidth="1"/>
    <col min="12802" max="12802" width="8" customWidth="1"/>
    <col min="12803" max="12803" width="9.28515625" customWidth="1"/>
    <col min="13051" max="13051" width="37.42578125" customWidth="1"/>
    <col min="13052" max="13052" width="15.28515625" customWidth="1"/>
    <col min="13053" max="13053" width="12.5703125" customWidth="1"/>
    <col min="13055" max="13055" width="9.140625" customWidth="1"/>
    <col min="13056" max="13056" width="9.85546875" customWidth="1"/>
    <col min="13057" max="13057" width="5.85546875" customWidth="1"/>
    <col min="13058" max="13058" width="8" customWidth="1"/>
    <col min="13059" max="13059" width="9.28515625" customWidth="1"/>
    <col min="13307" max="13307" width="37.42578125" customWidth="1"/>
    <col min="13308" max="13308" width="15.28515625" customWidth="1"/>
    <col min="13309" max="13309" width="12.5703125" customWidth="1"/>
    <col min="13311" max="13311" width="9.140625" customWidth="1"/>
    <col min="13312" max="13312" width="9.85546875" customWidth="1"/>
    <col min="13313" max="13313" width="5.85546875" customWidth="1"/>
    <col min="13314" max="13314" width="8" customWidth="1"/>
    <col min="13315" max="13315" width="9.28515625" customWidth="1"/>
    <col min="13563" max="13563" width="37.42578125" customWidth="1"/>
    <col min="13564" max="13564" width="15.28515625" customWidth="1"/>
    <col min="13565" max="13565" width="12.5703125" customWidth="1"/>
    <col min="13567" max="13567" width="9.140625" customWidth="1"/>
    <col min="13568" max="13568" width="9.85546875" customWidth="1"/>
    <col min="13569" max="13569" width="5.85546875" customWidth="1"/>
    <col min="13570" max="13570" width="8" customWidth="1"/>
    <col min="13571" max="13571" width="9.28515625" customWidth="1"/>
    <col min="13819" max="13819" width="37.42578125" customWidth="1"/>
    <col min="13820" max="13820" width="15.28515625" customWidth="1"/>
    <col min="13821" max="13821" width="12.5703125" customWidth="1"/>
    <col min="13823" max="13823" width="9.140625" customWidth="1"/>
    <col min="13824" max="13824" width="9.85546875" customWidth="1"/>
    <col min="13825" max="13825" width="5.85546875" customWidth="1"/>
    <col min="13826" max="13826" width="8" customWidth="1"/>
    <col min="13827" max="13827" width="9.28515625" customWidth="1"/>
    <col min="14075" max="14075" width="37.42578125" customWidth="1"/>
    <col min="14076" max="14076" width="15.28515625" customWidth="1"/>
    <col min="14077" max="14077" width="12.5703125" customWidth="1"/>
    <col min="14079" max="14079" width="9.140625" customWidth="1"/>
    <col min="14080" max="14080" width="9.85546875" customWidth="1"/>
    <col min="14081" max="14081" width="5.85546875" customWidth="1"/>
    <col min="14082" max="14082" width="8" customWidth="1"/>
    <col min="14083" max="14083" width="9.28515625" customWidth="1"/>
    <col min="14331" max="14331" width="37.42578125" customWidth="1"/>
    <col min="14332" max="14332" width="15.28515625" customWidth="1"/>
    <col min="14333" max="14333" width="12.5703125" customWidth="1"/>
    <col min="14335" max="14335" width="9.140625" customWidth="1"/>
    <col min="14336" max="14336" width="9.85546875" customWidth="1"/>
    <col min="14337" max="14337" width="5.85546875" customWidth="1"/>
    <col min="14338" max="14338" width="8" customWidth="1"/>
    <col min="14339" max="14339" width="9.28515625" customWidth="1"/>
    <col min="14587" max="14587" width="37.42578125" customWidth="1"/>
    <col min="14588" max="14588" width="15.28515625" customWidth="1"/>
    <col min="14589" max="14589" width="12.5703125" customWidth="1"/>
    <col min="14591" max="14591" width="9.140625" customWidth="1"/>
    <col min="14592" max="14592" width="9.85546875" customWidth="1"/>
    <col min="14593" max="14593" width="5.85546875" customWidth="1"/>
    <col min="14594" max="14594" width="8" customWidth="1"/>
    <col min="14595" max="14595" width="9.28515625" customWidth="1"/>
    <col min="14843" max="14843" width="37.42578125" customWidth="1"/>
    <col min="14844" max="14844" width="15.28515625" customWidth="1"/>
    <col min="14845" max="14845" width="12.5703125" customWidth="1"/>
    <col min="14847" max="14847" width="9.140625" customWidth="1"/>
    <col min="14848" max="14848" width="9.85546875" customWidth="1"/>
    <col min="14849" max="14849" width="5.85546875" customWidth="1"/>
    <col min="14850" max="14850" width="8" customWidth="1"/>
    <col min="14851" max="14851" width="9.28515625" customWidth="1"/>
    <col min="15099" max="15099" width="37.42578125" customWidth="1"/>
    <col min="15100" max="15100" width="15.28515625" customWidth="1"/>
    <col min="15101" max="15101" width="12.5703125" customWidth="1"/>
    <col min="15103" max="15103" width="9.140625" customWidth="1"/>
    <col min="15104" max="15104" width="9.85546875" customWidth="1"/>
    <col min="15105" max="15105" width="5.85546875" customWidth="1"/>
    <col min="15106" max="15106" width="8" customWidth="1"/>
    <col min="15107" max="15107" width="9.28515625" customWidth="1"/>
    <col min="15355" max="15355" width="37.42578125" customWidth="1"/>
    <col min="15356" max="15356" width="15.28515625" customWidth="1"/>
    <col min="15357" max="15357" width="12.5703125" customWidth="1"/>
    <col min="15359" max="15359" width="9.140625" customWidth="1"/>
    <col min="15360" max="15360" width="9.85546875" customWidth="1"/>
    <col min="15361" max="15361" width="5.85546875" customWidth="1"/>
    <col min="15362" max="15362" width="8" customWidth="1"/>
    <col min="15363" max="15363" width="9.28515625" customWidth="1"/>
    <col min="15611" max="15611" width="37.42578125" customWidth="1"/>
    <col min="15612" max="15612" width="15.28515625" customWidth="1"/>
    <col min="15613" max="15613" width="12.5703125" customWidth="1"/>
    <col min="15615" max="15615" width="9.140625" customWidth="1"/>
    <col min="15616" max="15616" width="9.85546875" customWidth="1"/>
    <col min="15617" max="15617" width="5.85546875" customWidth="1"/>
    <col min="15618" max="15618" width="8" customWidth="1"/>
    <col min="15619" max="15619" width="9.28515625" customWidth="1"/>
    <col min="15867" max="15867" width="37.42578125" customWidth="1"/>
    <col min="15868" max="15868" width="15.28515625" customWidth="1"/>
    <col min="15869" max="15869" width="12.5703125" customWidth="1"/>
    <col min="15871" max="15871" width="9.140625" customWidth="1"/>
    <col min="15872" max="15872" width="9.85546875" customWidth="1"/>
    <col min="15873" max="15873" width="5.85546875" customWidth="1"/>
    <col min="15874" max="15874" width="8" customWidth="1"/>
    <col min="15875" max="15875" width="9.28515625" customWidth="1"/>
    <col min="16123" max="16123" width="37.42578125" customWidth="1"/>
    <col min="16124" max="16124" width="15.28515625" customWidth="1"/>
    <col min="16125" max="16125" width="12.5703125" customWidth="1"/>
    <col min="16127" max="16127" width="9.140625" customWidth="1"/>
    <col min="16128" max="16128" width="9.85546875" customWidth="1"/>
    <col min="16129" max="16129" width="5.85546875" customWidth="1"/>
    <col min="16130" max="16130" width="8" customWidth="1"/>
    <col min="16131" max="16131" width="9.28515625" customWidth="1"/>
  </cols>
  <sheetData>
    <row r="1" spans="1:11" ht="15.75" x14ac:dyDescent="0.25">
      <c r="A1" s="397" t="s">
        <v>341</v>
      </c>
      <c r="B1" s="397"/>
      <c r="C1" s="397"/>
      <c r="D1" s="397"/>
      <c r="E1" s="397"/>
      <c r="F1" s="397"/>
      <c r="G1" s="397"/>
      <c r="H1" s="397"/>
      <c r="I1" s="397"/>
    </row>
    <row r="2" spans="1:11" ht="12.75" x14ac:dyDescent="0.2"/>
    <row r="3" spans="1:11" ht="25.5" x14ac:dyDescent="0.2">
      <c r="A3" s="147" t="s">
        <v>342</v>
      </c>
      <c r="B3" s="147" t="s">
        <v>343</v>
      </c>
      <c r="C3" s="147" t="s">
        <v>344</v>
      </c>
      <c r="D3" s="401" t="s">
        <v>345</v>
      </c>
      <c r="E3" s="401"/>
      <c r="F3" s="147" t="s">
        <v>346</v>
      </c>
      <c r="G3" s="401" t="s">
        <v>347</v>
      </c>
      <c r="H3" s="401"/>
      <c r="I3" s="241" t="s">
        <v>34</v>
      </c>
    </row>
    <row r="4" spans="1:11" ht="25.5" x14ac:dyDescent="0.2">
      <c r="A4" s="147"/>
      <c r="B4" s="147"/>
      <c r="C4" s="147"/>
      <c r="D4" s="147" t="s">
        <v>348</v>
      </c>
      <c r="E4" s="147" t="s">
        <v>349</v>
      </c>
      <c r="F4" s="147"/>
      <c r="G4" s="147" t="s">
        <v>348</v>
      </c>
      <c r="H4" s="147" t="s">
        <v>349</v>
      </c>
      <c r="I4" s="241"/>
    </row>
    <row r="5" spans="1:11" ht="19.5" thickBot="1" x14ac:dyDescent="0.35">
      <c r="A5" s="402" t="s">
        <v>350</v>
      </c>
      <c r="B5" s="403"/>
      <c r="C5" s="403"/>
      <c r="D5" s="403"/>
      <c r="E5" s="403"/>
      <c r="F5" s="403"/>
      <c r="G5" s="404"/>
      <c r="H5" s="404"/>
      <c r="I5" s="405"/>
    </row>
    <row r="6" spans="1:11" ht="27" customHeight="1" thickBot="1" x14ac:dyDescent="0.25">
      <c r="A6" s="380" t="s">
        <v>351</v>
      </c>
      <c r="B6" s="381"/>
      <c r="C6" s="381"/>
      <c r="D6" s="406"/>
      <c r="E6" s="406"/>
      <c r="F6" s="406"/>
      <c r="G6" s="406"/>
      <c r="H6" s="406"/>
      <c r="I6" s="407"/>
    </row>
    <row r="7" spans="1:11" ht="77.25" customHeight="1" thickBot="1" x14ac:dyDescent="0.25">
      <c r="A7" s="385" t="s">
        <v>352</v>
      </c>
      <c r="B7" s="386"/>
      <c r="C7" s="398" t="s">
        <v>353</v>
      </c>
      <c r="D7" s="399"/>
      <c r="E7" s="123">
        <f>SUM(E8:E19)</f>
        <v>46125</v>
      </c>
      <c r="F7" s="123"/>
      <c r="G7" s="123"/>
      <c r="H7" s="123">
        <f>SUM(H8:H19)</f>
        <v>0</v>
      </c>
      <c r="I7" s="242">
        <f>SUM(I8:I19)</f>
        <v>46125</v>
      </c>
      <c r="K7" s="193">
        <v>4810108.75</v>
      </c>
    </row>
    <row r="8" spans="1:11" ht="12.75" x14ac:dyDescent="0.2">
      <c r="A8" s="54" t="s">
        <v>354</v>
      </c>
      <c r="B8" s="56" t="s">
        <v>355</v>
      </c>
      <c r="C8" s="124">
        <v>700</v>
      </c>
      <c r="D8" s="57">
        <v>0</v>
      </c>
      <c r="E8" s="57">
        <f>C8*D8</f>
        <v>0</v>
      </c>
      <c r="F8" s="57">
        <v>0</v>
      </c>
      <c r="G8" s="57">
        <v>0</v>
      </c>
      <c r="H8" s="57">
        <f>C8*G8</f>
        <v>0</v>
      </c>
      <c r="I8" s="243">
        <f>E8+H8</f>
        <v>0</v>
      </c>
    </row>
    <row r="9" spans="1:11" ht="12.75" x14ac:dyDescent="0.2">
      <c r="A9" s="57" t="s">
        <v>356</v>
      </c>
      <c r="B9" s="59" t="s">
        <v>355</v>
      </c>
      <c r="C9" s="125">
        <v>500</v>
      </c>
      <c r="D9" s="57">
        <v>5</v>
      </c>
      <c r="E9" s="57">
        <f t="shared" ref="E9:E19" si="0">C9*D9</f>
        <v>2500</v>
      </c>
      <c r="F9" s="57">
        <v>6</v>
      </c>
      <c r="G9" s="57">
        <v>0</v>
      </c>
      <c r="H9" s="57">
        <f t="shared" ref="H9:H19" si="1">C9*G9</f>
        <v>0</v>
      </c>
      <c r="I9" s="243">
        <f>E9+H9</f>
        <v>2500</v>
      </c>
    </row>
    <row r="10" spans="1:11" ht="12.75" x14ac:dyDescent="0.2">
      <c r="A10" s="57" t="s">
        <v>357</v>
      </c>
      <c r="B10" s="59" t="s">
        <v>355</v>
      </c>
      <c r="C10" s="125">
        <v>300</v>
      </c>
      <c r="D10" s="57">
        <v>10</v>
      </c>
      <c r="E10" s="57">
        <f t="shared" si="0"/>
        <v>3000</v>
      </c>
      <c r="F10" s="57">
        <v>6</v>
      </c>
      <c r="G10" s="57">
        <v>0</v>
      </c>
      <c r="H10" s="57">
        <f t="shared" si="1"/>
        <v>0</v>
      </c>
      <c r="I10" s="243">
        <f t="shared" ref="I10:I19" si="2">E10+H10</f>
        <v>3000</v>
      </c>
    </row>
    <row r="11" spans="1:11" ht="12.75" x14ac:dyDescent="0.2">
      <c r="A11" s="57" t="s">
        <v>358</v>
      </c>
      <c r="B11" s="59" t="s">
        <v>355</v>
      </c>
      <c r="C11" s="125">
        <v>60</v>
      </c>
      <c r="D11" s="57">
        <v>0</v>
      </c>
      <c r="E11" s="57">
        <f t="shared" si="0"/>
        <v>0</v>
      </c>
      <c r="F11" s="57">
        <v>1</v>
      </c>
      <c r="G11" s="57">
        <v>0</v>
      </c>
      <c r="H11" s="57">
        <f t="shared" si="1"/>
        <v>0</v>
      </c>
      <c r="I11" s="243">
        <f>E11+H11</f>
        <v>0</v>
      </c>
    </row>
    <row r="12" spans="1:11" ht="12.75" x14ac:dyDescent="0.2">
      <c r="A12" s="60" t="s">
        <v>359</v>
      </c>
      <c r="B12" s="59" t="s">
        <v>355</v>
      </c>
      <c r="C12" s="57">
        <v>1</v>
      </c>
      <c r="D12" s="57">
        <v>11250</v>
      </c>
      <c r="E12" s="57">
        <f t="shared" si="0"/>
        <v>11250</v>
      </c>
      <c r="F12" s="57">
        <v>1</v>
      </c>
      <c r="G12" s="57">
        <v>0</v>
      </c>
      <c r="H12" s="57">
        <f t="shared" si="1"/>
        <v>0</v>
      </c>
      <c r="I12" s="243">
        <f t="shared" si="2"/>
        <v>11250</v>
      </c>
    </row>
    <row r="13" spans="1:11" ht="12.75" x14ac:dyDescent="0.2">
      <c r="A13" s="57" t="s">
        <v>360</v>
      </c>
      <c r="B13" s="59" t="s">
        <v>355</v>
      </c>
      <c r="C13" s="57">
        <v>100</v>
      </c>
      <c r="D13" s="57">
        <v>15</v>
      </c>
      <c r="E13" s="57">
        <f t="shared" si="0"/>
        <v>1500</v>
      </c>
      <c r="F13" s="57">
        <v>1</v>
      </c>
      <c r="G13" s="57">
        <v>0</v>
      </c>
      <c r="H13" s="57">
        <f t="shared" si="1"/>
        <v>0</v>
      </c>
      <c r="I13" s="243">
        <f t="shared" si="2"/>
        <v>1500</v>
      </c>
    </row>
    <row r="14" spans="1:11" ht="12.75" x14ac:dyDescent="0.2">
      <c r="A14" s="57" t="s">
        <v>361</v>
      </c>
      <c r="B14" s="59" t="s">
        <v>355</v>
      </c>
      <c r="C14" s="57">
        <v>100</v>
      </c>
      <c r="D14" s="57">
        <v>10</v>
      </c>
      <c r="E14" s="57">
        <f t="shared" si="0"/>
        <v>1000</v>
      </c>
      <c r="F14" s="57">
        <v>1</v>
      </c>
      <c r="G14" s="57">
        <v>0</v>
      </c>
      <c r="H14" s="57">
        <f t="shared" si="1"/>
        <v>0</v>
      </c>
      <c r="I14" s="243">
        <f t="shared" si="2"/>
        <v>1000</v>
      </c>
      <c r="K14" s="240">
        <f>+I7+I22+I37</f>
        <v>5248933.75</v>
      </c>
    </row>
    <row r="15" spans="1:11" ht="12.75" x14ac:dyDescent="0.2">
      <c r="A15" s="57" t="s">
        <v>362</v>
      </c>
      <c r="B15" s="126" t="s">
        <v>363</v>
      </c>
      <c r="C15" s="57">
        <v>150</v>
      </c>
      <c r="D15" s="57">
        <v>1</v>
      </c>
      <c r="E15" s="57">
        <v>1000</v>
      </c>
      <c r="F15" s="57">
        <v>1</v>
      </c>
      <c r="G15" s="57">
        <v>0</v>
      </c>
      <c r="H15" s="57">
        <f t="shared" si="1"/>
        <v>0</v>
      </c>
      <c r="I15" s="243">
        <f t="shared" si="2"/>
        <v>1000</v>
      </c>
    </row>
    <row r="16" spans="1:11" ht="12.75" x14ac:dyDescent="0.2">
      <c r="A16" s="57" t="s">
        <v>364</v>
      </c>
      <c r="B16" s="59" t="s">
        <v>365</v>
      </c>
      <c r="C16" s="57">
        <v>1000</v>
      </c>
      <c r="D16" s="57">
        <v>4</v>
      </c>
      <c r="E16" s="57">
        <f t="shared" si="0"/>
        <v>4000</v>
      </c>
      <c r="F16" s="57">
        <v>1</v>
      </c>
      <c r="G16" s="57">
        <v>0</v>
      </c>
      <c r="H16" s="57">
        <f t="shared" si="1"/>
        <v>0</v>
      </c>
      <c r="I16" s="243">
        <f t="shared" si="2"/>
        <v>4000</v>
      </c>
    </row>
    <row r="17" spans="1:10" ht="12.75" x14ac:dyDescent="0.2">
      <c r="A17" s="60" t="s">
        <v>366</v>
      </c>
      <c r="B17" s="59" t="s">
        <v>367</v>
      </c>
      <c r="C17" s="57">
        <v>1</v>
      </c>
      <c r="D17" s="57">
        <v>11250</v>
      </c>
      <c r="E17" s="57">
        <f t="shared" si="0"/>
        <v>11250</v>
      </c>
      <c r="F17" s="57">
        <v>1</v>
      </c>
      <c r="G17" s="57">
        <v>0</v>
      </c>
      <c r="H17" s="57">
        <f t="shared" si="1"/>
        <v>0</v>
      </c>
      <c r="I17" s="243">
        <f t="shared" si="2"/>
        <v>11250</v>
      </c>
    </row>
    <row r="18" spans="1:10" ht="12.75" x14ac:dyDescent="0.2">
      <c r="A18" s="57" t="s">
        <v>368</v>
      </c>
      <c r="B18" s="126" t="s">
        <v>369</v>
      </c>
      <c r="C18" s="124">
        <v>1500</v>
      </c>
      <c r="D18" s="57">
        <v>0.25</v>
      </c>
      <c r="E18" s="57">
        <v>5000</v>
      </c>
      <c r="F18" s="57">
        <v>1</v>
      </c>
      <c r="G18" s="57">
        <v>0</v>
      </c>
      <c r="H18" s="57">
        <f t="shared" si="1"/>
        <v>0</v>
      </c>
      <c r="I18" s="243">
        <f t="shared" si="2"/>
        <v>5000</v>
      </c>
    </row>
    <row r="19" spans="1:10" ht="12.75" x14ac:dyDescent="0.2">
      <c r="A19" s="57" t="s">
        <v>370</v>
      </c>
      <c r="B19" s="59" t="s">
        <v>371</v>
      </c>
      <c r="C19" s="57">
        <v>75</v>
      </c>
      <c r="D19" s="57">
        <v>75</v>
      </c>
      <c r="E19" s="57">
        <f t="shared" si="0"/>
        <v>5625</v>
      </c>
      <c r="F19" s="57">
        <v>0</v>
      </c>
      <c r="G19" s="57">
        <v>0</v>
      </c>
      <c r="H19" s="57">
        <f t="shared" si="1"/>
        <v>0</v>
      </c>
      <c r="I19" s="243">
        <f t="shared" si="2"/>
        <v>5625</v>
      </c>
    </row>
    <row r="20" spans="1:10" ht="12.75" x14ac:dyDescent="0.2">
      <c r="A20" s="57"/>
      <c r="B20" s="57"/>
      <c r="C20" s="57"/>
      <c r="D20" s="57"/>
      <c r="E20" s="57"/>
      <c r="F20" s="57"/>
      <c r="G20" s="57"/>
      <c r="H20" s="57"/>
      <c r="I20" s="243"/>
    </row>
    <row r="21" spans="1:10" ht="12.75" x14ac:dyDescent="0.2">
      <c r="A21" s="61"/>
      <c r="B21" s="61"/>
      <c r="C21" s="63"/>
      <c r="D21" s="64"/>
      <c r="E21" s="64"/>
      <c r="F21" s="64"/>
      <c r="G21" s="64"/>
      <c r="H21" s="64"/>
      <c r="I21" s="244"/>
    </row>
    <row r="22" spans="1:10" ht="78" customHeight="1" thickBot="1" x14ac:dyDescent="0.25">
      <c r="A22" s="385" t="s">
        <v>372</v>
      </c>
      <c r="B22" s="386"/>
      <c r="C22" s="384" t="s">
        <v>353</v>
      </c>
      <c r="D22" s="384"/>
      <c r="E22" s="127">
        <f>SUM(E23:E34)</f>
        <v>211050</v>
      </c>
      <c r="F22" s="127"/>
      <c r="G22" s="127"/>
      <c r="H22" s="127">
        <f>SUM(H23:H34)</f>
        <v>0</v>
      </c>
      <c r="I22" s="245">
        <f>SUM(I23:I34)</f>
        <v>211050</v>
      </c>
      <c r="J22" s="238"/>
    </row>
    <row r="23" spans="1:10" ht="12.75" x14ac:dyDescent="0.2">
      <c r="A23" s="54" t="s">
        <v>354</v>
      </c>
      <c r="B23" s="56" t="s">
        <v>355</v>
      </c>
      <c r="C23" s="124">
        <v>700</v>
      </c>
      <c r="D23" s="57">
        <v>5</v>
      </c>
      <c r="E23" s="57">
        <f>C23*D23</f>
        <v>3500</v>
      </c>
      <c r="F23" s="57">
        <v>29</v>
      </c>
      <c r="G23" s="57">
        <v>0</v>
      </c>
      <c r="H23" s="57">
        <f>C23*G23</f>
        <v>0</v>
      </c>
      <c r="I23" s="243">
        <f>E23+H23</f>
        <v>3500</v>
      </c>
    </row>
    <row r="24" spans="1:10" ht="12.75" x14ac:dyDescent="0.2">
      <c r="A24" s="57" t="s">
        <v>356</v>
      </c>
      <c r="B24" s="59" t="s">
        <v>355</v>
      </c>
      <c r="C24" s="125">
        <v>500</v>
      </c>
      <c r="D24" s="57">
        <v>10</v>
      </c>
      <c r="E24" s="57">
        <f t="shared" ref="E24:E34" si="3">C24*D24</f>
        <v>5000</v>
      </c>
      <c r="F24" s="57">
        <v>29</v>
      </c>
      <c r="G24" s="57">
        <v>0</v>
      </c>
      <c r="H24" s="57">
        <v>0</v>
      </c>
      <c r="I24" s="243">
        <f t="shared" ref="I24:I34" si="4">E24+H24</f>
        <v>5000</v>
      </c>
    </row>
    <row r="25" spans="1:10" ht="12.75" x14ac:dyDescent="0.2">
      <c r="A25" s="57" t="s">
        <v>373</v>
      </c>
      <c r="B25" s="59" t="s">
        <v>355</v>
      </c>
      <c r="C25" s="125">
        <v>300</v>
      </c>
      <c r="D25" s="57">
        <v>40</v>
      </c>
      <c r="E25" s="57">
        <f t="shared" si="3"/>
        <v>12000</v>
      </c>
      <c r="F25" s="57">
        <v>29</v>
      </c>
      <c r="G25" s="57">
        <v>0</v>
      </c>
      <c r="H25" s="57">
        <f t="shared" ref="H25:H34" si="5">C25*G25</f>
        <v>0</v>
      </c>
      <c r="I25" s="243">
        <f t="shared" si="4"/>
        <v>12000</v>
      </c>
    </row>
    <row r="26" spans="1:10" ht="12.75" x14ac:dyDescent="0.2">
      <c r="A26" s="57" t="s">
        <v>358</v>
      </c>
      <c r="B26" s="59" t="s">
        <v>355</v>
      </c>
      <c r="C26" s="125">
        <v>80</v>
      </c>
      <c r="D26" s="57">
        <v>15</v>
      </c>
      <c r="E26" s="57">
        <f t="shared" si="3"/>
        <v>1200</v>
      </c>
      <c r="F26" s="57">
        <v>29</v>
      </c>
      <c r="G26" s="57">
        <v>0</v>
      </c>
      <c r="H26" s="57">
        <f t="shared" si="5"/>
        <v>0</v>
      </c>
      <c r="I26" s="243">
        <f t="shared" si="4"/>
        <v>1200</v>
      </c>
    </row>
    <row r="27" spans="1:10" ht="12.75" x14ac:dyDescent="0.2">
      <c r="A27" s="57" t="s">
        <v>359</v>
      </c>
      <c r="B27" s="59" t="s">
        <v>355</v>
      </c>
      <c r="C27" s="57">
        <v>100</v>
      </c>
      <c r="D27" s="57">
        <v>696</v>
      </c>
      <c r="E27" s="57">
        <f t="shared" si="3"/>
        <v>69600</v>
      </c>
      <c r="F27" s="57">
        <v>29</v>
      </c>
      <c r="G27" s="57">
        <v>0</v>
      </c>
      <c r="H27" s="57">
        <f t="shared" si="5"/>
        <v>0</v>
      </c>
      <c r="I27" s="243">
        <f t="shared" si="4"/>
        <v>69600</v>
      </c>
    </row>
    <row r="28" spans="1:10" ht="12.75" x14ac:dyDescent="0.2">
      <c r="A28" s="57" t="s">
        <v>360</v>
      </c>
      <c r="B28" s="59" t="s">
        <v>355</v>
      </c>
      <c r="C28" s="57">
        <v>20</v>
      </c>
      <c r="D28" s="57">
        <v>0</v>
      </c>
      <c r="E28" s="57">
        <f t="shared" si="3"/>
        <v>0</v>
      </c>
      <c r="F28" s="57">
        <v>29</v>
      </c>
      <c r="G28" s="57">
        <v>0</v>
      </c>
      <c r="H28" s="57">
        <f t="shared" si="5"/>
        <v>0</v>
      </c>
      <c r="I28" s="243">
        <f t="shared" si="4"/>
        <v>0</v>
      </c>
    </row>
    <row r="29" spans="1:10" ht="12.75" x14ac:dyDescent="0.2">
      <c r="A29" s="128" t="s">
        <v>39</v>
      </c>
      <c r="B29" s="59" t="s">
        <v>355</v>
      </c>
      <c r="C29" s="57">
        <v>30</v>
      </c>
      <c r="D29" s="57">
        <v>500</v>
      </c>
      <c r="E29" s="57">
        <f t="shared" si="3"/>
        <v>15000</v>
      </c>
      <c r="F29" s="57">
        <v>29</v>
      </c>
      <c r="G29" s="57">
        <v>0</v>
      </c>
      <c r="H29" s="57">
        <f t="shared" si="5"/>
        <v>0</v>
      </c>
      <c r="I29" s="243">
        <f t="shared" si="4"/>
        <v>15000</v>
      </c>
    </row>
    <row r="30" spans="1:10" ht="12.75" x14ac:dyDescent="0.2">
      <c r="A30" s="57" t="s">
        <v>374</v>
      </c>
      <c r="B30" s="129" t="s">
        <v>375</v>
      </c>
      <c r="C30" s="57">
        <v>1959</v>
      </c>
      <c r="D30" s="57">
        <v>12</v>
      </c>
      <c r="E30" s="57">
        <f t="shared" si="3"/>
        <v>23508</v>
      </c>
      <c r="F30" s="57">
        <v>29</v>
      </c>
      <c r="G30" s="57">
        <v>0</v>
      </c>
      <c r="H30" s="57">
        <f t="shared" si="5"/>
        <v>0</v>
      </c>
      <c r="I30" s="243">
        <f t="shared" si="4"/>
        <v>23508</v>
      </c>
    </row>
    <row r="31" spans="1:10" ht="12.75" x14ac:dyDescent="0.2">
      <c r="A31" s="57" t="s">
        <v>364</v>
      </c>
      <c r="B31" s="59" t="s">
        <v>365</v>
      </c>
      <c r="C31" s="57">
        <v>5000</v>
      </c>
      <c r="D31" s="57">
        <v>4</v>
      </c>
      <c r="E31" s="57">
        <f t="shared" si="3"/>
        <v>20000</v>
      </c>
      <c r="F31" s="57">
        <v>29</v>
      </c>
      <c r="G31" s="57">
        <v>0</v>
      </c>
      <c r="H31" s="57">
        <f t="shared" si="5"/>
        <v>0</v>
      </c>
      <c r="I31" s="243">
        <f t="shared" si="4"/>
        <v>20000</v>
      </c>
    </row>
    <row r="32" spans="1:10" ht="12.75" x14ac:dyDescent="0.2">
      <c r="A32" s="57" t="s">
        <v>366</v>
      </c>
      <c r="B32" s="59" t="s">
        <v>367</v>
      </c>
      <c r="C32" s="57">
        <v>200</v>
      </c>
      <c r="D32" s="57">
        <v>179</v>
      </c>
      <c r="E32" s="57">
        <f t="shared" si="3"/>
        <v>35800</v>
      </c>
      <c r="F32" s="57">
        <v>29</v>
      </c>
      <c r="G32" s="57">
        <v>0</v>
      </c>
      <c r="H32" s="57">
        <f t="shared" si="5"/>
        <v>0</v>
      </c>
      <c r="I32" s="243">
        <f t="shared" si="4"/>
        <v>35800</v>
      </c>
    </row>
    <row r="33" spans="1:12" ht="12.75" x14ac:dyDescent="0.2">
      <c r="A33" s="57" t="s">
        <v>368</v>
      </c>
      <c r="B33" s="126" t="s">
        <v>369</v>
      </c>
      <c r="C33" s="124">
        <v>0.25</v>
      </c>
      <c r="D33" s="57">
        <v>61768</v>
      </c>
      <c r="E33" s="57">
        <f t="shared" si="3"/>
        <v>15442</v>
      </c>
      <c r="F33" s="57">
        <v>29</v>
      </c>
      <c r="G33" s="57">
        <v>0</v>
      </c>
      <c r="H33" s="57">
        <f t="shared" si="5"/>
        <v>0</v>
      </c>
      <c r="I33" s="243">
        <f t="shared" si="4"/>
        <v>15442</v>
      </c>
    </row>
    <row r="34" spans="1:12" ht="12.75" x14ac:dyDescent="0.2">
      <c r="A34" s="57" t="s">
        <v>370</v>
      </c>
      <c r="B34" s="59" t="s">
        <v>376</v>
      </c>
      <c r="C34" s="57">
        <v>10000</v>
      </c>
      <c r="D34" s="57">
        <v>1</v>
      </c>
      <c r="E34" s="57">
        <f t="shared" si="3"/>
        <v>10000</v>
      </c>
      <c r="F34" s="57">
        <v>29</v>
      </c>
      <c r="G34" s="57">
        <v>0</v>
      </c>
      <c r="H34" s="57">
        <f t="shared" si="5"/>
        <v>0</v>
      </c>
      <c r="I34" s="243">
        <f t="shared" si="4"/>
        <v>10000</v>
      </c>
    </row>
    <row r="35" spans="1:12" ht="12.75" x14ac:dyDescent="0.2">
      <c r="A35" s="57"/>
      <c r="B35" s="57"/>
      <c r="C35" s="57"/>
      <c r="D35" s="57"/>
      <c r="E35" s="57"/>
      <c r="F35" s="57"/>
      <c r="G35" s="57"/>
      <c r="H35" s="57"/>
      <c r="I35" s="243"/>
    </row>
    <row r="36" spans="1:12" ht="12.75" x14ac:dyDescent="0.2">
      <c r="A36" s="57"/>
      <c r="B36" s="57"/>
      <c r="C36" s="57"/>
      <c r="D36" s="57"/>
      <c r="E36" s="57"/>
      <c r="F36" s="57"/>
      <c r="G36" s="57"/>
      <c r="H36" s="57"/>
      <c r="I36" s="243"/>
    </row>
    <row r="37" spans="1:12" ht="61.5" customHeight="1" thickBot="1" x14ac:dyDescent="0.25">
      <c r="A37" s="385" t="s">
        <v>377</v>
      </c>
      <c r="B37" s="386"/>
      <c r="C37" s="384" t="s">
        <v>353</v>
      </c>
      <c r="D37" s="384"/>
      <c r="E37" s="127">
        <f>SUM(E38:E70)</f>
        <v>4991758.75</v>
      </c>
      <c r="F37" s="127"/>
      <c r="G37" s="127"/>
      <c r="H37" s="127">
        <f>SUM(H38:H70)</f>
        <v>0</v>
      </c>
      <c r="I37" s="245">
        <f>SUM(I38:I70)</f>
        <v>4991758.75</v>
      </c>
      <c r="L37" s="78"/>
    </row>
    <row r="38" spans="1:12" ht="12.75" x14ac:dyDescent="0.2">
      <c r="A38" s="54" t="s">
        <v>378</v>
      </c>
      <c r="B38" s="56" t="s">
        <v>355</v>
      </c>
      <c r="C38" s="124">
        <v>400</v>
      </c>
      <c r="D38" s="57">
        <v>0</v>
      </c>
      <c r="E38" s="57">
        <f>C38*D38</f>
        <v>0</v>
      </c>
      <c r="F38" s="57">
        <v>29</v>
      </c>
      <c r="G38" s="57">
        <v>0</v>
      </c>
      <c r="H38" s="57">
        <f>C38*G38</f>
        <v>0</v>
      </c>
      <c r="I38" s="243">
        <f t="shared" ref="I38:I70" si="6">E38+H38</f>
        <v>0</v>
      </c>
    </row>
    <row r="39" spans="1:12" ht="12.75" x14ac:dyDescent="0.2">
      <c r="A39" s="57" t="s">
        <v>379</v>
      </c>
      <c r="B39" s="59" t="s">
        <v>355</v>
      </c>
      <c r="C39" s="125">
        <v>500</v>
      </c>
      <c r="D39" s="57">
        <v>0</v>
      </c>
      <c r="E39" s="57">
        <f t="shared" ref="E39:E70" si="7">C39*D39</f>
        <v>0</v>
      </c>
      <c r="F39" s="57">
        <v>29</v>
      </c>
      <c r="G39" s="57">
        <v>0</v>
      </c>
      <c r="H39" s="57">
        <v>0</v>
      </c>
      <c r="I39" s="243">
        <f t="shared" si="6"/>
        <v>0</v>
      </c>
    </row>
    <row r="40" spans="1:12" ht="12.75" x14ac:dyDescent="0.2">
      <c r="A40" s="57" t="s">
        <v>380</v>
      </c>
      <c r="B40" s="59" t="s">
        <v>381</v>
      </c>
      <c r="C40" s="125">
        <v>500</v>
      </c>
      <c r="D40" s="57">
        <v>0</v>
      </c>
      <c r="E40" s="57">
        <f t="shared" si="7"/>
        <v>0</v>
      </c>
      <c r="F40" s="57">
        <v>29</v>
      </c>
      <c r="G40" s="57"/>
      <c r="H40" s="57"/>
      <c r="I40" s="243">
        <f t="shared" si="6"/>
        <v>0</v>
      </c>
    </row>
    <row r="41" spans="1:12" ht="12.75" x14ac:dyDescent="0.2">
      <c r="A41" s="57" t="s">
        <v>382</v>
      </c>
      <c r="B41" s="59" t="s">
        <v>355</v>
      </c>
      <c r="C41" s="125">
        <v>300</v>
      </c>
      <c r="D41" s="57">
        <v>360</v>
      </c>
      <c r="E41" s="57">
        <f t="shared" si="7"/>
        <v>108000</v>
      </c>
      <c r="F41" s="57">
        <v>29</v>
      </c>
      <c r="G41" s="57">
        <v>0</v>
      </c>
      <c r="H41" s="57">
        <f t="shared" ref="H41:H70" si="8">C41*G41</f>
        <v>0</v>
      </c>
      <c r="I41" s="243">
        <f t="shared" si="6"/>
        <v>108000</v>
      </c>
    </row>
    <row r="42" spans="1:12" ht="12.75" x14ac:dyDescent="0.2">
      <c r="A42" s="57" t="s">
        <v>358</v>
      </c>
      <c r="B42" s="59" t="s">
        <v>355</v>
      </c>
      <c r="C42" s="125">
        <v>80</v>
      </c>
      <c r="D42" s="57">
        <v>30</v>
      </c>
      <c r="E42" s="57">
        <f t="shared" si="7"/>
        <v>2400</v>
      </c>
      <c r="F42" s="57">
        <v>29</v>
      </c>
      <c r="G42" s="57">
        <v>0</v>
      </c>
      <c r="H42" s="57">
        <f t="shared" si="8"/>
        <v>0</v>
      </c>
      <c r="I42" s="243">
        <f t="shared" si="6"/>
        <v>2400</v>
      </c>
    </row>
    <row r="43" spans="1:12" ht="12.75" x14ac:dyDescent="0.2">
      <c r="A43" s="57" t="s">
        <v>359</v>
      </c>
      <c r="B43" s="59" t="s">
        <v>355</v>
      </c>
      <c r="C43" s="57">
        <v>200</v>
      </c>
      <c r="D43" s="57">
        <v>320</v>
      </c>
      <c r="E43" s="57">
        <f t="shared" si="7"/>
        <v>64000</v>
      </c>
      <c r="F43" s="57">
        <v>29</v>
      </c>
      <c r="G43" s="57">
        <v>0</v>
      </c>
      <c r="H43" s="57">
        <f t="shared" si="8"/>
        <v>0</v>
      </c>
      <c r="I43" s="243">
        <f t="shared" si="6"/>
        <v>64000</v>
      </c>
    </row>
    <row r="44" spans="1:12" ht="12.75" x14ac:dyDescent="0.2">
      <c r="A44" s="57" t="s">
        <v>360</v>
      </c>
      <c r="B44" s="59" t="s">
        <v>355</v>
      </c>
      <c r="C44" s="57">
        <v>200</v>
      </c>
      <c r="D44" s="57">
        <v>20</v>
      </c>
      <c r="E44" s="57">
        <f t="shared" si="7"/>
        <v>4000</v>
      </c>
      <c r="F44" s="57">
        <v>29</v>
      </c>
      <c r="G44" s="57">
        <v>0</v>
      </c>
      <c r="H44" s="57">
        <f t="shared" si="8"/>
        <v>0</v>
      </c>
      <c r="I44" s="243">
        <f t="shared" si="6"/>
        <v>4000</v>
      </c>
    </row>
    <row r="45" spans="1:12" ht="25.5" x14ac:dyDescent="0.2">
      <c r="A45" s="172" t="s">
        <v>58</v>
      </c>
      <c r="B45" s="59" t="s">
        <v>383</v>
      </c>
      <c r="C45" s="57">
        <v>1</v>
      </c>
      <c r="D45" s="263">
        <v>1050000</v>
      </c>
      <c r="E45" s="57">
        <f t="shared" si="7"/>
        <v>1050000</v>
      </c>
      <c r="F45" s="57"/>
      <c r="G45" s="57"/>
      <c r="H45" s="57"/>
      <c r="I45" s="243">
        <f t="shared" ref="I45:I61" si="9">+E45+H45</f>
        <v>1050000</v>
      </c>
    </row>
    <row r="46" spans="1:12" ht="38.25" x14ac:dyDescent="0.2">
      <c r="A46" s="172" t="s">
        <v>61</v>
      </c>
      <c r="B46" s="59" t="s">
        <v>383</v>
      </c>
      <c r="C46" s="57">
        <v>1</v>
      </c>
      <c r="D46" s="263">
        <v>540000</v>
      </c>
      <c r="E46" s="57">
        <f t="shared" si="7"/>
        <v>540000</v>
      </c>
      <c r="F46" s="57"/>
      <c r="G46" s="57"/>
      <c r="H46" s="57"/>
      <c r="I46" s="243">
        <f t="shared" si="9"/>
        <v>540000</v>
      </c>
    </row>
    <row r="47" spans="1:12" ht="51" x14ac:dyDescent="0.2">
      <c r="A47" s="172" t="s">
        <v>62</v>
      </c>
      <c r="B47" s="59" t="s">
        <v>383</v>
      </c>
      <c r="C47" s="57">
        <v>1</v>
      </c>
      <c r="D47" s="263">
        <v>141900</v>
      </c>
      <c r="E47" s="57">
        <f t="shared" si="7"/>
        <v>141900</v>
      </c>
      <c r="F47" s="57"/>
      <c r="G47" s="57"/>
      <c r="H47" s="57"/>
      <c r="I47" s="243">
        <f t="shared" si="9"/>
        <v>141900</v>
      </c>
    </row>
    <row r="48" spans="1:12" ht="38.25" x14ac:dyDescent="0.2">
      <c r="A48" s="172" t="s">
        <v>63</v>
      </c>
      <c r="B48" s="59" t="s">
        <v>383</v>
      </c>
      <c r="C48" s="57">
        <v>1</v>
      </c>
      <c r="D48" s="263">
        <v>148500</v>
      </c>
      <c r="E48" s="57">
        <f t="shared" si="7"/>
        <v>148500</v>
      </c>
      <c r="F48" s="57"/>
      <c r="G48" s="57"/>
      <c r="H48" s="57"/>
      <c r="I48" s="243">
        <f t="shared" si="9"/>
        <v>148500</v>
      </c>
    </row>
    <row r="49" spans="1:9" ht="51" x14ac:dyDescent="0.2">
      <c r="A49" s="172" t="s">
        <v>64</v>
      </c>
      <c r="B49" s="59" t="s">
        <v>383</v>
      </c>
      <c r="C49" s="57">
        <v>1</v>
      </c>
      <c r="D49" s="263">
        <v>750000</v>
      </c>
      <c r="E49" s="57">
        <f t="shared" si="7"/>
        <v>750000</v>
      </c>
      <c r="F49" s="57"/>
      <c r="G49" s="57"/>
      <c r="H49" s="57"/>
      <c r="I49" s="243">
        <f t="shared" si="9"/>
        <v>750000</v>
      </c>
    </row>
    <row r="50" spans="1:9" ht="38.25" x14ac:dyDescent="0.2">
      <c r="A50" s="172" t="s">
        <v>66</v>
      </c>
      <c r="B50" s="59" t="s">
        <v>383</v>
      </c>
      <c r="C50" s="57">
        <v>1</v>
      </c>
      <c r="D50" s="263">
        <v>26000</v>
      </c>
      <c r="E50" s="57">
        <f t="shared" si="7"/>
        <v>26000</v>
      </c>
      <c r="F50" s="57"/>
      <c r="G50" s="57"/>
      <c r="H50" s="57"/>
      <c r="I50" s="243">
        <f t="shared" si="9"/>
        <v>26000</v>
      </c>
    </row>
    <row r="51" spans="1:9" ht="38.25" x14ac:dyDescent="0.2">
      <c r="A51" s="172" t="s">
        <v>68</v>
      </c>
      <c r="B51" s="59" t="s">
        <v>383</v>
      </c>
      <c r="C51" s="57">
        <v>1</v>
      </c>
      <c r="D51" s="263">
        <v>67500</v>
      </c>
      <c r="E51" s="57">
        <f t="shared" si="7"/>
        <v>67500</v>
      </c>
      <c r="F51" s="57">
        <v>29</v>
      </c>
      <c r="G51" s="57">
        <v>0</v>
      </c>
      <c r="H51" s="57">
        <f t="shared" si="8"/>
        <v>0</v>
      </c>
      <c r="I51" s="243">
        <f t="shared" si="9"/>
        <v>67500</v>
      </c>
    </row>
    <row r="52" spans="1:9" ht="38.25" x14ac:dyDescent="0.2">
      <c r="A52" s="239" t="s">
        <v>70</v>
      </c>
      <c r="B52" s="59" t="s">
        <v>383</v>
      </c>
      <c r="C52" s="57">
        <v>1</v>
      </c>
      <c r="D52" s="263">
        <v>47100</v>
      </c>
      <c r="E52" s="57">
        <f t="shared" si="7"/>
        <v>47100</v>
      </c>
      <c r="F52" s="57"/>
      <c r="G52" s="57"/>
      <c r="H52" s="57"/>
      <c r="I52" s="243">
        <f t="shared" si="9"/>
        <v>47100</v>
      </c>
    </row>
    <row r="53" spans="1:9" ht="25.5" x14ac:dyDescent="0.2">
      <c r="A53" s="161" t="s">
        <v>72</v>
      </c>
      <c r="B53" s="59" t="s">
        <v>383</v>
      </c>
      <c r="C53" s="57">
        <v>1</v>
      </c>
      <c r="D53" s="264">
        <v>560234</v>
      </c>
      <c r="E53" s="57">
        <f t="shared" si="7"/>
        <v>560234</v>
      </c>
      <c r="F53" s="57"/>
      <c r="G53" s="57"/>
      <c r="H53" s="57"/>
      <c r="I53" s="243">
        <f t="shared" si="9"/>
        <v>560234</v>
      </c>
    </row>
    <row r="54" spans="1:9" ht="25.5" x14ac:dyDescent="0.2">
      <c r="A54" s="161" t="s">
        <v>78</v>
      </c>
      <c r="B54" s="59" t="s">
        <v>383</v>
      </c>
      <c r="C54" s="57">
        <v>1</v>
      </c>
      <c r="D54" s="264">
        <v>62040</v>
      </c>
      <c r="E54" s="57">
        <f t="shared" si="7"/>
        <v>62040</v>
      </c>
      <c r="F54" s="57"/>
      <c r="G54" s="57"/>
      <c r="H54" s="57"/>
      <c r="I54" s="243">
        <f t="shared" si="9"/>
        <v>62040</v>
      </c>
    </row>
    <row r="55" spans="1:9" ht="25.5" x14ac:dyDescent="0.2">
      <c r="A55" s="161" t="s">
        <v>80</v>
      </c>
      <c r="B55" s="59" t="s">
        <v>383</v>
      </c>
      <c r="C55" s="57">
        <v>1</v>
      </c>
      <c r="D55" s="264">
        <v>58029</v>
      </c>
      <c r="E55" s="57">
        <f t="shared" si="7"/>
        <v>58029</v>
      </c>
      <c r="F55" s="57"/>
      <c r="G55" s="57"/>
      <c r="H55" s="57"/>
      <c r="I55" s="243">
        <f t="shared" si="9"/>
        <v>58029</v>
      </c>
    </row>
    <row r="56" spans="1:9" ht="25.5" x14ac:dyDescent="0.2">
      <c r="A56" s="161" t="s">
        <v>448</v>
      </c>
      <c r="B56" s="59" t="s">
        <v>383</v>
      </c>
      <c r="C56" s="57">
        <v>1</v>
      </c>
      <c r="D56" s="264">
        <v>100000</v>
      </c>
      <c r="E56" s="57">
        <f t="shared" si="7"/>
        <v>100000</v>
      </c>
      <c r="F56" s="57"/>
      <c r="G56" s="57"/>
      <c r="H56" s="57"/>
      <c r="I56" s="243">
        <f t="shared" si="9"/>
        <v>100000</v>
      </c>
    </row>
    <row r="57" spans="1:9" ht="12.75" x14ac:dyDescent="0.2">
      <c r="A57" s="161" t="s">
        <v>82</v>
      </c>
      <c r="B57" s="59" t="s">
        <v>383</v>
      </c>
      <c r="C57" s="57">
        <v>1</v>
      </c>
      <c r="D57" s="264">
        <v>112402</v>
      </c>
      <c r="E57" s="57">
        <f t="shared" si="7"/>
        <v>112402</v>
      </c>
      <c r="F57" s="57"/>
      <c r="G57" s="57"/>
      <c r="H57" s="57"/>
      <c r="I57" s="243">
        <f t="shared" si="9"/>
        <v>112402</v>
      </c>
    </row>
    <row r="58" spans="1:9" ht="25.5" x14ac:dyDescent="0.2">
      <c r="A58" s="161" t="s">
        <v>85</v>
      </c>
      <c r="B58" s="59" t="s">
        <v>383</v>
      </c>
      <c r="C58" s="57">
        <v>1</v>
      </c>
      <c r="D58" s="264">
        <v>127623</v>
      </c>
      <c r="E58" s="57">
        <f t="shared" si="7"/>
        <v>127623</v>
      </c>
      <c r="F58" s="57"/>
      <c r="G58" s="57"/>
      <c r="H58" s="57"/>
      <c r="I58" s="243">
        <f t="shared" si="9"/>
        <v>127623</v>
      </c>
    </row>
    <row r="59" spans="1:9" ht="25.5" x14ac:dyDescent="0.2">
      <c r="A59" s="161" t="s">
        <v>87</v>
      </c>
      <c r="B59" s="59" t="s">
        <v>383</v>
      </c>
      <c r="C59" s="57">
        <v>1</v>
      </c>
      <c r="D59" s="264">
        <v>221790</v>
      </c>
      <c r="E59" s="57">
        <f t="shared" si="7"/>
        <v>221790</v>
      </c>
      <c r="F59" s="57"/>
      <c r="G59" s="57"/>
      <c r="H59" s="57"/>
      <c r="I59" s="243">
        <f t="shared" si="9"/>
        <v>221790</v>
      </c>
    </row>
    <row r="60" spans="1:9" ht="25.5" x14ac:dyDescent="0.2">
      <c r="A60" s="161" t="s">
        <v>88</v>
      </c>
      <c r="B60" s="59" t="s">
        <v>383</v>
      </c>
      <c r="C60" s="57">
        <v>1</v>
      </c>
      <c r="D60" s="264">
        <v>73830</v>
      </c>
      <c r="E60" s="57">
        <f t="shared" si="7"/>
        <v>73830</v>
      </c>
      <c r="F60" s="57"/>
      <c r="G60" s="57"/>
      <c r="H60" s="57"/>
      <c r="I60" s="243">
        <f t="shared" si="9"/>
        <v>73830</v>
      </c>
    </row>
    <row r="61" spans="1:9" ht="25.5" x14ac:dyDescent="0.2">
      <c r="A61" s="161" t="s">
        <v>88</v>
      </c>
      <c r="B61" s="59" t="s">
        <v>383</v>
      </c>
      <c r="C61" s="57">
        <v>1</v>
      </c>
      <c r="D61" s="264">
        <v>73230</v>
      </c>
      <c r="E61" s="57">
        <f t="shared" si="7"/>
        <v>73230</v>
      </c>
      <c r="F61" s="57"/>
      <c r="G61" s="57"/>
      <c r="H61" s="57"/>
      <c r="I61" s="243">
        <f t="shared" si="9"/>
        <v>73230</v>
      </c>
    </row>
    <row r="62" spans="1:9" ht="25.5" x14ac:dyDescent="0.2">
      <c r="A62" s="161" t="s">
        <v>92</v>
      </c>
      <c r="B62" s="59" t="s">
        <v>383</v>
      </c>
      <c r="C62" s="57">
        <v>1</v>
      </c>
      <c r="D62" s="264">
        <v>200000</v>
      </c>
      <c r="E62" s="57">
        <f>C62*D62</f>
        <v>200000</v>
      </c>
      <c r="F62" s="57"/>
      <c r="G62" s="57"/>
      <c r="H62" s="57"/>
      <c r="I62" s="243">
        <f>+E62+H62</f>
        <v>200000</v>
      </c>
    </row>
    <row r="63" spans="1:9" ht="25.5" x14ac:dyDescent="0.2">
      <c r="A63" s="161" t="s">
        <v>94</v>
      </c>
      <c r="B63" s="59" t="s">
        <v>383</v>
      </c>
      <c r="C63" s="57">
        <v>1</v>
      </c>
      <c r="D63" s="265">
        <v>6880.75</v>
      </c>
      <c r="E63" s="57">
        <f t="shared" si="7"/>
        <v>6880.75</v>
      </c>
      <c r="F63" s="57"/>
      <c r="G63" s="57"/>
      <c r="H63" s="57"/>
      <c r="I63" s="243">
        <f>+E63+H63</f>
        <v>6880.75</v>
      </c>
    </row>
    <row r="64" spans="1:9" ht="38.25" x14ac:dyDescent="0.2">
      <c r="A64" s="161" t="s">
        <v>95</v>
      </c>
      <c r="B64" s="59" t="s">
        <v>384</v>
      </c>
      <c r="C64" s="57">
        <v>1</v>
      </c>
      <c r="D64" s="264">
        <v>12000</v>
      </c>
      <c r="E64" s="57">
        <f>C64*D64</f>
        <v>12000</v>
      </c>
      <c r="F64" s="57"/>
      <c r="G64" s="57"/>
      <c r="H64" s="57"/>
      <c r="I64" s="243">
        <f>+E64+H64</f>
        <v>12000</v>
      </c>
    </row>
    <row r="65" spans="1:9" ht="51" x14ac:dyDescent="0.2">
      <c r="A65" s="161" t="s">
        <v>443</v>
      </c>
      <c r="B65" s="59" t="s">
        <v>383</v>
      </c>
      <c r="C65" s="57">
        <v>1</v>
      </c>
      <c r="D65" s="264">
        <v>400000</v>
      </c>
      <c r="E65" s="57">
        <f t="shared" si="7"/>
        <v>400000</v>
      </c>
      <c r="F65" s="57"/>
      <c r="G65" s="57"/>
      <c r="H65" s="57"/>
      <c r="I65" s="243">
        <f>+E65+H65</f>
        <v>400000</v>
      </c>
    </row>
    <row r="66" spans="1:9" ht="12.75" x14ac:dyDescent="0.2">
      <c r="A66" s="57" t="s">
        <v>374</v>
      </c>
      <c r="B66" s="129" t="s">
        <v>375</v>
      </c>
      <c r="C66" s="57">
        <v>150</v>
      </c>
      <c r="D66" s="57">
        <v>12</v>
      </c>
      <c r="E66" s="57">
        <f t="shared" si="7"/>
        <v>1800</v>
      </c>
      <c r="F66" s="57">
        <v>29</v>
      </c>
      <c r="G66" s="57">
        <v>0</v>
      </c>
      <c r="H66" s="57">
        <f t="shared" si="8"/>
        <v>0</v>
      </c>
      <c r="I66" s="243">
        <f t="shared" si="6"/>
        <v>1800</v>
      </c>
    </row>
    <row r="67" spans="1:9" ht="12.75" x14ac:dyDescent="0.2">
      <c r="A67" s="57" t="s">
        <v>364</v>
      </c>
      <c r="B67" s="59" t="s">
        <v>365</v>
      </c>
      <c r="C67" s="57">
        <v>1000</v>
      </c>
      <c r="D67" s="57">
        <v>0</v>
      </c>
      <c r="E67" s="57">
        <f t="shared" si="7"/>
        <v>0</v>
      </c>
      <c r="F67" s="57">
        <v>29</v>
      </c>
      <c r="G67" s="57">
        <v>0</v>
      </c>
      <c r="H67" s="57">
        <f t="shared" si="8"/>
        <v>0</v>
      </c>
      <c r="I67" s="243">
        <f t="shared" si="6"/>
        <v>0</v>
      </c>
    </row>
    <row r="68" spans="1:9" ht="12.75" x14ac:dyDescent="0.2">
      <c r="A68" s="57" t="s">
        <v>366</v>
      </c>
      <c r="B68" s="59" t="s">
        <v>367</v>
      </c>
      <c r="C68" s="57">
        <v>200</v>
      </c>
      <c r="D68" s="57">
        <v>0</v>
      </c>
      <c r="E68" s="57">
        <f t="shared" si="7"/>
        <v>0</v>
      </c>
      <c r="F68" s="57">
        <v>29</v>
      </c>
      <c r="G68" s="57">
        <v>0</v>
      </c>
      <c r="H68" s="57">
        <f t="shared" si="8"/>
        <v>0</v>
      </c>
      <c r="I68" s="243">
        <f t="shared" si="6"/>
        <v>0</v>
      </c>
    </row>
    <row r="69" spans="1:9" ht="12.75" x14ac:dyDescent="0.2">
      <c r="A69" s="57" t="s">
        <v>368</v>
      </c>
      <c r="B69" s="126" t="s">
        <v>369</v>
      </c>
      <c r="C69" s="124">
        <v>0.25</v>
      </c>
      <c r="D69" s="57">
        <v>10000</v>
      </c>
      <c r="E69" s="57">
        <f t="shared" si="7"/>
        <v>2500</v>
      </c>
      <c r="F69" s="57">
        <v>29</v>
      </c>
      <c r="G69" s="57">
        <v>0</v>
      </c>
      <c r="H69" s="57">
        <f t="shared" si="8"/>
        <v>0</v>
      </c>
      <c r="I69" s="243">
        <f t="shared" si="6"/>
        <v>2500</v>
      </c>
    </row>
    <row r="70" spans="1:9" ht="12.75" x14ac:dyDescent="0.2">
      <c r="A70" s="57" t="s">
        <v>370</v>
      </c>
      <c r="B70" s="59" t="s">
        <v>376</v>
      </c>
      <c r="C70" s="57">
        <v>300</v>
      </c>
      <c r="D70" s="57">
        <v>100</v>
      </c>
      <c r="E70" s="57">
        <f t="shared" si="7"/>
        <v>30000</v>
      </c>
      <c r="F70" s="57">
        <v>29</v>
      </c>
      <c r="G70" s="57">
        <v>0</v>
      </c>
      <c r="H70" s="57">
        <f t="shared" si="8"/>
        <v>0</v>
      </c>
      <c r="I70" s="243">
        <f t="shared" si="6"/>
        <v>30000</v>
      </c>
    </row>
    <row r="71" spans="1:9" ht="48.75" customHeight="1" thickBot="1" x14ac:dyDescent="0.25">
      <c r="A71" s="385" t="s">
        <v>385</v>
      </c>
      <c r="B71" s="386"/>
      <c r="C71" s="398" t="s">
        <v>353</v>
      </c>
      <c r="D71" s="399"/>
      <c r="E71" s="123">
        <f>SUM(E72:E83)</f>
        <v>259125</v>
      </c>
      <c r="F71" s="123">
        <v>15</v>
      </c>
      <c r="G71" s="123">
        <f>SUM(G72:G83)</f>
        <v>0</v>
      </c>
      <c r="H71" s="123">
        <f>SUM(H72:H83)</f>
        <v>0</v>
      </c>
      <c r="I71" s="242">
        <f>SUM(I72:I83)</f>
        <v>259125</v>
      </c>
    </row>
    <row r="72" spans="1:9" ht="12.75" x14ac:dyDescent="0.2">
      <c r="A72" s="54" t="s">
        <v>354</v>
      </c>
      <c r="B72" s="56" t="s">
        <v>355</v>
      </c>
      <c r="C72" s="124">
        <v>700</v>
      </c>
      <c r="D72" s="57">
        <v>0</v>
      </c>
      <c r="E72" s="57">
        <f>C72*D72</f>
        <v>0</v>
      </c>
      <c r="F72" s="57">
        <v>15</v>
      </c>
      <c r="G72" s="57">
        <v>0</v>
      </c>
      <c r="H72" s="57">
        <f>C72*G72</f>
        <v>0</v>
      </c>
      <c r="I72" s="243">
        <f>E72+H72</f>
        <v>0</v>
      </c>
    </row>
    <row r="73" spans="1:9" ht="12.75" x14ac:dyDescent="0.2">
      <c r="A73" s="57" t="s">
        <v>356</v>
      </c>
      <c r="B73" s="59" t="s">
        <v>355</v>
      </c>
      <c r="C73" s="125">
        <v>500</v>
      </c>
      <c r="D73" s="57">
        <v>2</v>
      </c>
      <c r="E73" s="57">
        <f t="shared" ref="E73:E83" si="10">C73*D73</f>
        <v>1000</v>
      </c>
      <c r="F73" s="57">
        <v>15</v>
      </c>
      <c r="G73" s="57">
        <v>0</v>
      </c>
      <c r="H73" s="57">
        <f t="shared" ref="H73:H83" si="11">C73*G73</f>
        <v>0</v>
      </c>
      <c r="I73" s="243">
        <f t="shared" ref="I73:I83" si="12">E73+H73</f>
        <v>1000</v>
      </c>
    </row>
    <row r="74" spans="1:9" ht="12.75" x14ac:dyDescent="0.2">
      <c r="A74" s="57" t="s">
        <v>373</v>
      </c>
      <c r="B74" s="59" t="s">
        <v>355</v>
      </c>
      <c r="C74" s="125">
        <v>300</v>
      </c>
      <c r="D74" s="57">
        <v>4</v>
      </c>
      <c r="E74" s="57">
        <f t="shared" si="10"/>
        <v>1200</v>
      </c>
      <c r="F74" s="57">
        <v>15</v>
      </c>
      <c r="G74" s="57">
        <v>0</v>
      </c>
      <c r="H74" s="57">
        <f t="shared" si="11"/>
        <v>0</v>
      </c>
      <c r="I74" s="243">
        <f t="shared" si="12"/>
        <v>1200</v>
      </c>
    </row>
    <row r="75" spans="1:9" ht="12.75" x14ac:dyDescent="0.2">
      <c r="A75" s="57" t="s">
        <v>386</v>
      </c>
      <c r="B75" s="59" t="s">
        <v>355</v>
      </c>
      <c r="C75" s="125">
        <v>400</v>
      </c>
      <c r="D75" s="57">
        <v>29</v>
      </c>
      <c r="E75" s="57">
        <f t="shared" si="10"/>
        <v>11600</v>
      </c>
      <c r="F75" s="57">
        <v>15</v>
      </c>
      <c r="G75" s="57">
        <v>0</v>
      </c>
      <c r="H75" s="57">
        <f t="shared" si="11"/>
        <v>0</v>
      </c>
      <c r="I75" s="243">
        <f t="shared" si="12"/>
        <v>11600</v>
      </c>
    </row>
    <row r="76" spans="1:9" ht="12.75" x14ac:dyDescent="0.2">
      <c r="A76" s="57" t="s">
        <v>359</v>
      </c>
      <c r="B76" s="59" t="s">
        <v>355</v>
      </c>
      <c r="C76" s="57">
        <v>175</v>
      </c>
      <c r="D76" s="57">
        <v>535</v>
      </c>
      <c r="E76" s="57">
        <f t="shared" si="10"/>
        <v>93625</v>
      </c>
      <c r="F76" s="57">
        <v>15</v>
      </c>
      <c r="G76" s="57">
        <v>0</v>
      </c>
      <c r="H76" s="57">
        <f t="shared" si="11"/>
        <v>0</v>
      </c>
      <c r="I76" s="243">
        <f t="shared" si="12"/>
        <v>93625</v>
      </c>
    </row>
    <row r="77" spans="1:9" ht="12.75" x14ac:dyDescent="0.2">
      <c r="A77" s="57" t="s">
        <v>360</v>
      </c>
      <c r="B77" s="59" t="s">
        <v>355</v>
      </c>
      <c r="C77" s="57">
        <v>100</v>
      </c>
      <c r="D77" s="57">
        <v>0</v>
      </c>
      <c r="E77" s="57">
        <f t="shared" si="10"/>
        <v>0</v>
      </c>
      <c r="F77" s="57">
        <v>15</v>
      </c>
      <c r="G77" s="57">
        <v>0</v>
      </c>
      <c r="H77" s="57">
        <f t="shared" si="11"/>
        <v>0</v>
      </c>
      <c r="I77" s="243">
        <f t="shared" si="12"/>
        <v>0</v>
      </c>
    </row>
    <row r="78" spans="1:9" ht="12.75" x14ac:dyDescent="0.2">
      <c r="A78" s="57" t="s">
        <v>361</v>
      </c>
      <c r="B78" s="59" t="s">
        <v>355</v>
      </c>
      <c r="C78" s="57">
        <v>100</v>
      </c>
      <c r="D78" s="57">
        <v>300</v>
      </c>
      <c r="E78" s="57">
        <f t="shared" si="10"/>
        <v>30000</v>
      </c>
      <c r="F78" s="57">
        <v>15</v>
      </c>
      <c r="G78" s="57">
        <v>0</v>
      </c>
      <c r="H78" s="57">
        <f t="shared" si="11"/>
        <v>0</v>
      </c>
      <c r="I78" s="243">
        <f t="shared" si="12"/>
        <v>30000</v>
      </c>
    </row>
    <row r="79" spans="1:9" ht="12.75" x14ac:dyDescent="0.2">
      <c r="A79" s="57" t="s">
        <v>387</v>
      </c>
      <c r="B79" s="126" t="s">
        <v>388</v>
      </c>
      <c r="C79" s="57">
        <v>150</v>
      </c>
      <c r="D79" s="57">
        <v>15</v>
      </c>
      <c r="E79" s="57">
        <f t="shared" si="10"/>
        <v>2250</v>
      </c>
      <c r="F79" s="57">
        <v>15</v>
      </c>
      <c r="G79" s="57">
        <v>0</v>
      </c>
      <c r="H79" s="57">
        <f t="shared" si="11"/>
        <v>0</v>
      </c>
      <c r="I79" s="243">
        <f t="shared" si="12"/>
        <v>2250</v>
      </c>
    </row>
    <row r="80" spans="1:9" ht="12.75" x14ac:dyDescent="0.2">
      <c r="A80" s="57" t="s">
        <v>389</v>
      </c>
      <c r="B80" s="59" t="s">
        <v>365</v>
      </c>
      <c r="C80" s="57">
        <v>1000</v>
      </c>
      <c r="D80" s="57">
        <v>9</v>
      </c>
      <c r="E80" s="57">
        <f t="shared" si="10"/>
        <v>9000</v>
      </c>
      <c r="F80" s="57">
        <v>15</v>
      </c>
      <c r="G80" s="57">
        <v>0</v>
      </c>
      <c r="H80" s="57">
        <f t="shared" si="11"/>
        <v>0</v>
      </c>
      <c r="I80" s="243">
        <f t="shared" si="12"/>
        <v>9000</v>
      </c>
    </row>
    <row r="81" spans="1:9" ht="12.75" x14ac:dyDescent="0.2">
      <c r="A81" s="57" t="s">
        <v>390</v>
      </c>
      <c r="B81" s="59" t="s">
        <v>367</v>
      </c>
      <c r="C81" s="57">
        <v>1</v>
      </c>
      <c r="D81" s="57">
        <v>102950</v>
      </c>
      <c r="E81" s="57">
        <f t="shared" si="10"/>
        <v>102950</v>
      </c>
      <c r="F81" s="57">
        <v>15</v>
      </c>
      <c r="G81" s="57">
        <v>0</v>
      </c>
      <c r="H81" s="57">
        <f t="shared" si="11"/>
        <v>0</v>
      </c>
      <c r="I81" s="243">
        <f t="shared" si="12"/>
        <v>102950</v>
      </c>
    </row>
    <row r="82" spans="1:9" ht="12.75" x14ac:dyDescent="0.2">
      <c r="A82" s="57" t="s">
        <v>368</v>
      </c>
      <c r="B82" s="126" t="s">
        <v>369</v>
      </c>
      <c r="C82" s="124">
        <v>0.25</v>
      </c>
      <c r="D82" s="57">
        <v>0</v>
      </c>
      <c r="E82" s="57">
        <f t="shared" si="10"/>
        <v>0</v>
      </c>
      <c r="F82" s="57">
        <v>15</v>
      </c>
      <c r="G82" s="57">
        <v>0</v>
      </c>
      <c r="H82" s="57">
        <f t="shared" si="11"/>
        <v>0</v>
      </c>
      <c r="I82" s="243">
        <f t="shared" si="12"/>
        <v>0</v>
      </c>
    </row>
    <row r="83" spans="1:9" ht="12.75" x14ac:dyDescent="0.2">
      <c r="A83" s="57" t="s">
        <v>370</v>
      </c>
      <c r="B83" s="59" t="s">
        <v>376</v>
      </c>
      <c r="C83" s="57">
        <v>300</v>
      </c>
      <c r="D83" s="57">
        <v>25</v>
      </c>
      <c r="E83" s="57">
        <f t="shared" si="10"/>
        <v>7500</v>
      </c>
      <c r="F83" s="57">
        <v>15</v>
      </c>
      <c r="G83" s="57">
        <v>0</v>
      </c>
      <c r="H83" s="57">
        <f t="shared" si="11"/>
        <v>0</v>
      </c>
      <c r="I83" s="243">
        <f t="shared" si="12"/>
        <v>7500</v>
      </c>
    </row>
    <row r="84" spans="1:9" ht="12.75" x14ac:dyDescent="0.2">
      <c r="A84" s="57"/>
      <c r="B84" s="59"/>
      <c r="C84" s="57"/>
      <c r="D84" s="57"/>
      <c r="E84" s="57"/>
      <c r="F84" s="57"/>
      <c r="G84" s="57"/>
      <c r="H84" s="57"/>
      <c r="I84" s="243"/>
    </row>
    <row r="85" spans="1:9" ht="36" customHeight="1" x14ac:dyDescent="0.2">
      <c r="A85" s="400" t="s">
        <v>391</v>
      </c>
      <c r="B85" s="400"/>
      <c r="C85" s="384" t="s">
        <v>353</v>
      </c>
      <c r="D85" s="384"/>
      <c r="E85" s="127">
        <f>SUM(E86:E98)</f>
        <v>102950</v>
      </c>
      <c r="F85" s="127"/>
      <c r="G85" s="127"/>
      <c r="H85" s="127">
        <f>SUM(H86:H98)</f>
        <v>0</v>
      </c>
      <c r="I85" s="245">
        <f>SUM(I86:I98)</f>
        <v>102950</v>
      </c>
    </row>
    <row r="86" spans="1:9" ht="12.75" x14ac:dyDescent="0.2">
      <c r="A86" s="54" t="s">
        <v>354</v>
      </c>
      <c r="B86" s="56" t="s">
        <v>355</v>
      </c>
      <c r="C86" s="125">
        <v>700</v>
      </c>
      <c r="D86" s="54">
        <v>0</v>
      </c>
      <c r="E86" s="54">
        <f>C86*D86</f>
        <v>0</v>
      </c>
      <c r="F86" s="54">
        <v>1</v>
      </c>
      <c r="G86" s="54">
        <v>0</v>
      </c>
      <c r="H86" s="54">
        <f>C86*G86</f>
        <v>0</v>
      </c>
      <c r="I86" s="247">
        <f>E86+H86</f>
        <v>0</v>
      </c>
    </row>
    <row r="87" spans="1:9" ht="12.75" x14ac:dyDescent="0.2">
      <c r="A87" s="57" t="s">
        <v>356</v>
      </c>
      <c r="B87" s="59" t="s">
        <v>355</v>
      </c>
      <c r="C87" s="125">
        <v>500</v>
      </c>
      <c r="D87" s="57">
        <v>5</v>
      </c>
      <c r="E87" s="57">
        <f t="shared" ref="E87:E98" si="13">C87*D87</f>
        <v>2500</v>
      </c>
      <c r="F87" s="57">
        <v>20</v>
      </c>
      <c r="G87" s="57">
        <v>0</v>
      </c>
      <c r="H87" s="57">
        <f t="shared" ref="H87:H98" si="14">C87*G87</f>
        <v>0</v>
      </c>
      <c r="I87" s="243">
        <f t="shared" ref="I87:I98" si="15">E87+H87</f>
        <v>2500</v>
      </c>
    </row>
    <row r="88" spans="1:9" ht="12.75" x14ac:dyDescent="0.2">
      <c r="A88" s="57" t="s">
        <v>134</v>
      </c>
      <c r="B88" s="59" t="s">
        <v>355</v>
      </c>
      <c r="C88" s="125">
        <v>100</v>
      </c>
      <c r="D88" s="57">
        <v>100</v>
      </c>
      <c r="E88" s="57">
        <f t="shared" si="13"/>
        <v>10000</v>
      </c>
      <c r="F88" s="57">
        <v>20</v>
      </c>
      <c r="G88" s="57">
        <v>0</v>
      </c>
      <c r="H88" s="57">
        <f t="shared" si="14"/>
        <v>0</v>
      </c>
      <c r="I88" s="243">
        <f t="shared" si="15"/>
        <v>10000</v>
      </c>
    </row>
    <row r="89" spans="1:9" ht="12.75" x14ac:dyDescent="0.2">
      <c r="A89" s="57" t="s">
        <v>358</v>
      </c>
      <c r="B89" s="59" t="s">
        <v>355</v>
      </c>
      <c r="C89" s="125">
        <v>60</v>
      </c>
      <c r="D89" s="57">
        <v>150</v>
      </c>
      <c r="E89" s="57">
        <f t="shared" si="13"/>
        <v>9000</v>
      </c>
      <c r="F89" s="57">
        <v>20</v>
      </c>
      <c r="G89" s="57">
        <v>0</v>
      </c>
      <c r="H89" s="57">
        <f t="shared" si="14"/>
        <v>0</v>
      </c>
      <c r="I89" s="243">
        <f t="shared" si="15"/>
        <v>9000</v>
      </c>
    </row>
    <row r="90" spans="1:9" ht="12.75" x14ac:dyDescent="0.2">
      <c r="A90" s="57" t="s">
        <v>359</v>
      </c>
      <c r="B90" s="59" t="s">
        <v>355</v>
      </c>
      <c r="C90" s="57">
        <v>100</v>
      </c>
      <c r="D90" s="57">
        <v>298</v>
      </c>
      <c r="E90" s="57">
        <f t="shared" si="13"/>
        <v>29800</v>
      </c>
      <c r="F90" s="57">
        <v>20</v>
      </c>
      <c r="G90" s="57">
        <v>0</v>
      </c>
      <c r="H90" s="57">
        <f t="shared" si="14"/>
        <v>0</v>
      </c>
      <c r="I90" s="243">
        <f t="shared" si="15"/>
        <v>29800</v>
      </c>
    </row>
    <row r="91" spans="1:9" ht="12.75" x14ac:dyDescent="0.2">
      <c r="A91" s="57" t="s">
        <v>361</v>
      </c>
      <c r="B91" s="59" t="s">
        <v>355</v>
      </c>
      <c r="C91" s="57">
        <v>200</v>
      </c>
      <c r="D91" s="57">
        <v>70</v>
      </c>
      <c r="E91" s="57">
        <f t="shared" si="13"/>
        <v>14000</v>
      </c>
      <c r="F91" s="57">
        <v>20</v>
      </c>
      <c r="G91" s="57">
        <v>0</v>
      </c>
      <c r="H91" s="57">
        <f t="shared" si="14"/>
        <v>0</v>
      </c>
      <c r="I91" s="243">
        <f t="shared" si="15"/>
        <v>14000</v>
      </c>
    </row>
    <row r="92" spans="1:9" ht="12.75" x14ac:dyDescent="0.2">
      <c r="A92" s="57" t="s">
        <v>360</v>
      </c>
      <c r="B92" s="59" t="s">
        <v>355</v>
      </c>
      <c r="C92" s="57">
        <v>100</v>
      </c>
      <c r="D92" s="57">
        <v>5</v>
      </c>
      <c r="E92" s="57">
        <f t="shared" si="13"/>
        <v>500</v>
      </c>
      <c r="F92" s="57">
        <v>20</v>
      </c>
      <c r="G92" s="57">
        <v>0</v>
      </c>
      <c r="H92" s="57">
        <f t="shared" si="14"/>
        <v>0</v>
      </c>
      <c r="I92" s="243">
        <f t="shared" si="15"/>
        <v>500</v>
      </c>
    </row>
    <row r="93" spans="1:9" ht="12.75" x14ac:dyDescent="0.2">
      <c r="A93" s="57" t="s">
        <v>387</v>
      </c>
      <c r="B93" s="126" t="s">
        <v>388</v>
      </c>
      <c r="C93" s="57">
        <v>300</v>
      </c>
      <c r="D93" s="57">
        <v>10</v>
      </c>
      <c r="E93" s="57">
        <f t="shared" si="13"/>
        <v>3000</v>
      </c>
      <c r="F93" s="57">
        <v>20</v>
      </c>
      <c r="G93" s="57">
        <v>0</v>
      </c>
      <c r="H93" s="57">
        <f t="shared" si="14"/>
        <v>0</v>
      </c>
      <c r="I93" s="243">
        <f t="shared" si="15"/>
        <v>3000</v>
      </c>
    </row>
    <row r="94" spans="1:9" ht="25.5" x14ac:dyDescent="0.2">
      <c r="A94" s="66" t="s">
        <v>392</v>
      </c>
      <c r="B94" s="126"/>
      <c r="C94" s="57"/>
      <c r="D94" s="57"/>
      <c r="E94" s="57"/>
      <c r="F94" s="57"/>
      <c r="G94" s="57"/>
      <c r="H94" s="57"/>
      <c r="I94" s="243"/>
    </row>
    <row r="95" spans="1:9" ht="12.75" x14ac:dyDescent="0.2">
      <c r="A95" s="57" t="s">
        <v>364</v>
      </c>
      <c r="B95" s="59" t="s">
        <v>365</v>
      </c>
      <c r="C95" s="57">
        <v>1000</v>
      </c>
      <c r="D95" s="57">
        <v>4</v>
      </c>
      <c r="E95" s="57">
        <f t="shared" si="13"/>
        <v>4000</v>
      </c>
      <c r="F95" s="57">
        <v>20</v>
      </c>
      <c r="G95" s="57">
        <v>0</v>
      </c>
      <c r="H95" s="57">
        <f t="shared" si="14"/>
        <v>0</v>
      </c>
      <c r="I95" s="243">
        <f t="shared" si="15"/>
        <v>4000</v>
      </c>
    </row>
    <row r="96" spans="1:9" ht="12.75" x14ac:dyDescent="0.2">
      <c r="A96" s="57" t="s">
        <v>366</v>
      </c>
      <c r="B96" s="59" t="s">
        <v>367</v>
      </c>
      <c r="C96" s="57">
        <v>30</v>
      </c>
      <c r="D96" s="57">
        <v>500</v>
      </c>
      <c r="E96" s="57">
        <f t="shared" si="13"/>
        <v>15000</v>
      </c>
      <c r="F96" s="57">
        <v>20</v>
      </c>
      <c r="G96" s="57">
        <v>0</v>
      </c>
      <c r="H96" s="57">
        <f t="shared" si="14"/>
        <v>0</v>
      </c>
      <c r="I96" s="243">
        <f t="shared" si="15"/>
        <v>15000</v>
      </c>
    </row>
    <row r="97" spans="1:11" ht="12.75" x14ac:dyDescent="0.2">
      <c r="A97" s="57" t="s">
        <v>368</v>
      </c>
      <c r="B97" s="126" t="s">
        <v>369</v>
      </c>
      <c r="C97" s="124">
        <v>0.25</v>
      </c>
      <c r="D97" s="57">
        <v>600</v>
      </c>
      <c r="E97" s="57">
        <f t="shared" si="13"/>
        <v>150</v>
      </c>
      <c r="F97" s="57">
        <v>20</v>
      </c>
      <c r="G97" s="57">
        <v>0</v>
      </c>
      <c r="H97" s="57">
        <f t="shared" si="14"/>
        <v>0</v>
      </c>
      <c r="I97" s="243">
        <f t="shared" si="15"/>
        <v>150</v>
      </c>
    </row>
    <row r="98" spans="1:11" ht="12.75" x14ac:dyDescent="0.2">
      <c r="A98" s="57" t="s">
        <v>370</v>
      </c>
      <c r="B98" s="59" t="s">
        <v>376</v>
      </c>
      <c r="C98" s="57">
        <v>300</v>
      </c>
      <c r="D98" s="57">
        <v>50</v>
      </c>
      <c r="E98" s="57">
        <f t="shared" si="13"/>
        <v>15000</v>
      </c>
      <c r="F98" s="57">
        <v>20</v>
      </c>
      <c r="G98" s="57">
        <v>0</v>
      </c>
      <c r="H98" s="57">
        <f t="shared" si="14"/>
        <v>0</v>
      </c>
      <c r="I98" s="243">
        <f t="shared" si="15"/>
        <v>15000</v>
      </c>
    </row>
    <row r="99" spans="1:11" ht="12.75" x14ac:dyDescent="0.2">
      <c r="A99" s="69"/>
      <c r="B99" s="69"/>
      <c r="C99" s="69"/>
      <c r="D99" s="69"/>
      <c r="E99" s="69"/>
      <c r="F99" s="69"/>
      <c r="G99" s="69"/>
      <c r="H99" s="69"/>
      <c r="I99" s="249"/>
    </row>
    <row r="100" spans="1:11" ht="19.5" thickBot="1" x14ac:dyDescent="0.35">
      <c r="A100" s="387" t="s">
        <v>393</v>
      </c>
      <c r="B100" s="388"/>
      <c r="C100" s="388"/>
      <c r="D100" s="388"/>
      <c r="E100" s="388"/>
      <c r="F100" s="388"/>
      <c r="G100" s="388"/>
      <c r="H100" s="388"/>
      <c r="I100" s="389"/>
    </row>
    <row r="101" spans="1:11" ht="15.75" thickBot="1" x14ac:dyDescent="0.25">
      <c r="A101" s="380" t="s">
        <v>394</v>
      </c>
      <c r="B101" s="381"/>
      <c r="C101" s="381"/>
      <c r="D101" s="381"/>
      <c r="E101" s="381"/>
      <c r="F101" s="381"/>
      <c r="G101" s="381"/>
      <c r="H101" s="381"/>
      <c r="I101" s="381"/>
    </row>
    <row r="102" spans="1:11" ht="12.75" x14ac:dyDescent="0.2">
      <c r="A102" s="54"/>
      <c r="B102" s="68"/>
      <c r="C102" s="54"/>
      <c r="D102" s="53"/>
      <c r="E102" s="53"/>
      <c r="F102" s="53"/>
      <c r="G102" s="53"/>
      <c r="H102" s="53"/>
      <c r="I102" s="248"/>
    </row>
    <row r="103" spans="1:11" ht="13.5" thickBot="1" x14ac:dyDescent="0.25">
      <c r="A103" s="373" t="s">
        <v>395</v>
      </c>
      <c r="B103" s="383"/>
      <c r="C103" s="371" t="s">
        <v>353</v>
      </c>
      <c r="D103" s="372"/>
      <c r="E103" s="123">
        <f>SUM(E104:E115)</f>
        <v>91825</v>
      </c>
      <c r="F103" s="123"/>
      <c r="G103" s="123"/>
      <c r="H103" s="123">
        <f>SUM(H104:H115)</f>
        <v>0</v>
      </c>
      <c r="I103" s="242">
        <f>SUM(I104:I115)</f>
        <v>91825</v>
      </c>
    </row>
    <row r="104" spans="1:11" ht="12.75" x14ac:dyDescent="0.2">
      <c r="A104" s="54" t="s">
        <v>354</v>
      </c>
      <c r="B104" s="56" t="s">
        <v>355</v>
      </c>
      <c r="C104" s="124">
        <v>700</v>
      </c>
      <c r="D104" s="57">
        <v>25</v>
      </c>
      <c r="E104" s="57">
        <f>C104*D104</f>
        <v>17500</v>
      </c>
      <c r="F104" s="57">
        <v>9</v>
      </c>
      <c r="G104" s="57">
        <v>0</v>
      </c>
      <c r="H104" s="57">
        <f>C104*G104</f>
        <v>0</v>
      </c>
      <c r="I104" s="243">
        <f>E104+H104</f>
        <v>17500</v>
      </c>
    </row>
    <row r="105" spans="1:11" ht="12.75" x14ac:dyDescent="0.2">
      <c r="A105" s="57" t="s">
        <v>356</v>
      </c>
      <c r="B105" s="59" t="s">
        <v>355</v>
      </c>
      <c r="C105" s="125">
        <v>500</v>
      </c>
      <c r="D105" s="57">
        <v>25</v>
      </c>
      <c r="E105" s="57">
        <f t="shared" ref="E105:E115" si="16">C105*D105</f>
        <v>12500</v>
      </c>
      <c r="F105" s="57">
        <v>9</v>
      </c>
      <c r="G105" s="57">
        <v>0</v>
      </c>
      <c r="H105" s="57">
        <f t="shared" ref="H105:H115" si="17">C105*G105</f>
        <v>0</v>
      </c>
      <c r="I105" s="243">
        <f t="shared" ref="I105:I115" si="18">E105+H105</f>
        <v>12500</v>
      </c>
    </row>
    <row r="106" spans="1:11" ht="12.75" x14ac:dyDescent="0.2">
      <c r="A106" s="57" t="s">
        <v>373</v>
      </c>
      <c r="B106" s="59" t="s">
        <v>355</v>
      </c>
      <c r="C106" s="125">
        <v>300</v>
      </c>
      <c r="D106" s="57">
        <v>20</v>
      </c>
      <c r="E106" s="57">
        <f t="shared" si="16"/>
        <v>6000</v>
      </c>
      <c r="F106" s="57">
        <v>1</v>
      </c>
      <c r="G106" s="57">
        <v>0</v>
      </c>
      <c r="H106" s="57">
        <f t="shared" si="17"/>
        <v>0</v>
      </c>
      <c r="I106" s="243">
        <f t="shared" si="18"/>
        <v>6000</v>
      </c>
    </row>
    <row r="107" spans="1:11" ht="12.75" x14ac:dyDescent="0.2">
      <c r="A107" s="57" t="s">
        <v>358</v>
      </c>
      <c r="B107" s="59" t="s">
        <v>355</v>
      </c>
      <c r="C107" s="125">
        <v>60</v>
      </c>
      <c r="D107" s="57">
        <v>0</v>
      </c>
      <c r="E107" s="57">
        <f t="shared" si="16"/>
        <v>0</v>
      </c>
      <c r="F107" s="57">
        <v>1</v>
      </c>
      <c r="G107" s="57">
        <v>0</v>
      </c>
      <c r="H107" s="57">
        <f t="shared" si="17"/>
        <v>0</v>
      </c>
      <c r="I107" s="243">
        <f t="shared" si="18"/>
        <v>0</v>
      </c>
    </row>
    <row r="108" spans="1:11" ht="12.75" x14ac:dyDescent="0.2">
      <c r="A108" s="57" t="s">
        <v>359</v>
      </c>
      <c r="B108" s="59" t="s">
        <v>355</v>
      </c>
      <c r="C108" s="57">
        <v>50</v>
      </c>
      <c r="D108" s="57">
        <v>100</v>
      </c>
      <c r="E108" s="57">
        <f t="shared" si="16"/>
        <v>5000</v>
      </c>
      <c r="F108" s="57">
        <v>9</v>
      </c>
      <c r="G108" s="57">
        <v>0</v>
      </c>
      <c r="H108" s="57">
        <f t="shared" si="17"/>
        <v>0</v>
      </c>
      <c r="I108" s="243">
        <f t="shared" si="18"/>
        <v>5000</v>
      </c>
    </row>
    <row r="109" spans="1:11" ht="12.75" x14ac:dyDescent="0.2">
      <c r="A109" s="266" t="s">
        <v>396</v>
      </c>
      <c r="B109" s="59" t="s">
        <v>355</v>
      </c>
      <c r="C109" s="57">
        <v>200</v>
      </c>
      <c r="D109" s="57">
        <v>20</v>
      </c>
      <c r="E109" s="57">
        <f t="shared" si="16"/>
        <v>4000</v>
      </c>
      <c r="F109" s="57">
        <v>1</v>
      </c>
      <c r="G109" s="57">
        <v>0</v>
      </c>
      <c r="H109" s="57">
        <f t="shared" si="17"/>
        <v>0</v>
      </c>
      <c r="I109" s="243">
        <f t="shared" si="18"/>
        <v>4000</v>
      </c>
    </row>
    <row r="110" spans="1:11" ht="12.75" x14ac:dyDescent="0.2">
      <c r="A110" s="57" t="s">
        <v>397</v>
      </c>
      <c r="B110" s="59" t="s">
        <v>355</v>
      </c>
      <c r="C110" s="57">
        <v>150</v>
      </c>
      <c r="D110" s="57">
        <v>20</v>
      </c>
      <c r="E110" s="57">
        <f t="shared" si="16"/>
        <v>3000</v>
      </c>
      <c r="F110" s="57">
        <v>1</v>
      </c>
      <c r="G110" s="57">
        <v>0</v>
      </c>
      <c r="H110" s="57">
        <f t="shared" si="17"/>
        <v>0</v>
      </c>
      <c r="I110" s="243">
        <f t="shared" si="18"/>
        <v>3000</v>
      </c>
    </row>
    <row r="111" spans="1:11" ht="12.75" x14ac:dyDescent="0.2">
      <c r="A111" s="57" t="s">
        <v>387</v>
      </c>
      <c r="B111" s="126" t="s">
        <v>388</v>
      </c>
      <c r="C111" s="57">
        <v>135</v>
      </c>
      <c r="D111" s="57">
        <v>100</v>
      </c>
      <c r="E111" s="57">
        <f t="shared" si="16"/>
        <v>13500</v>
      </c>
      <c r="F111" s="57">
        <v>9</v>
      </c>
      <c r="G111" s="57">
        <v>0</v>
      </c>
      <c r="H111" s="57">
        <f t="shared" si="17"/>
        <v>0</v>
      </c>
      <c r="I111" s="243">
        <f t="shared" si="18"/>
        <v>13500</v>
      </c>
      <c r="K111" s="240"/>
    </row>
    <row r="112" spans="1:11" ht="12.75" x14ac:dyDescent="0.2">
      <c r="A112" s="57" t="s">
        <v>364</v>
      </c>
      <c r="B112" s="59" t="s">
        <v>365</v>
      </c>
      <c r="C112" s="57">
        <v>2000</v>
      </c>
      <c r="D112" s="57">
        <v>2</v>
      </c>
      <c r="E112" s="57">
        <f t="shared" si="16"/>
        <v>4000</v>
      </c>
      <c r="F112" s="57">
        <v>9</v>
      </c>
      <c r="G112" s="57">
        <v>0</v>
      </c>
      <c r="H112" s="57">
        <f t="shared" si="17"/>
        <v>0</v>
      </c>
      <c r="I112" s="243">
        <f t="shared" si="18"/>
        <v>4000</v>
      </c>
    </row>
    <row r="113" spans="1:12" ht="12.75" x14ac:dyDescent="0.2">
      <c r="A113" s="57" t="s">
        <v>366</v>
      </c>
      <c r="B113" s="59" t="s">
        <v>367</v>
      </c>
      <c r="C113" s="57">
        <v>40</v>
      </c>
      <c r="D113" s="57">
        <v>50</v>
      </c>
      <c r="E113" s="57">
        <f t="shared" si="16"/>
        <v>2000</v>
      </c>
      <c r="F113" s="57">
        <v>9</v>
      </c>
      <c r="G113" s="57">
        <v>0</v>
      </c>
      <c r="H113" s="57">
        <f t="shared" si="17"/>
        <v>0</v>
      </c>
      <c r="I113" s="243">
        <f t="shared" si="18"/>
        <v>2000</v>
      </c>
    </row>
    <row r="114" spans="1:12" ht="12.75" x14ac:dyDescent="0.2">
      <c r="A114" s="57" t="s">
        <v>368</v>
      </c>
      <c r="B114" s="126" t="s">
        <v>369</v>
      </c>
      <c r="C114" s="124">
        <v>0.25</v>
      </c>
      <c r="D114" s="57">
        <v>17300</v>
      </c>
      <c r="E114" s="57">
        <f t="shared" si="16"/>
        <v>4325</v>
      </c>
      <c r="F114" s="57">
        <v>9</v>
      </c>
      <c r="G114" s="57">
        <v>0</v>
      </c>
      <c r="H114" s="57">
        <f t="shared" si="17"/>
        <v>0</v>
      </c>
      <c r="I114" s="243">
        <f t="shared" si="18"/>
        <v>4325</v>
      </c>
    </row>
    <row r="115" spans="1:12" ht="12.75" x14ac:dyDescent="0.2">
      <c r="A115" s="57" t="s">
        <v>370</v>
      </c>
      <c r="B115" s="55" t="s">
        <v>376</v>
      </c>
      <c r="C115" s="57">
        <v>200</v>
      </c>
      <c r="D115" s="57">
        <v>100</v>
      </c>
      <c r="E115" s="57">
        <f t="shared" si="16"/>
        <v>20000</v>
      </c>
      <c r="F115" s="57">
        <v>0</v>
      </c>
      <c r="G115" s="57">
        <v>0</v>
      </c>
      <c r="H115" s="57">
        <f t="shared" si="17"/>
        <v>0</v>
      </c>
      <c r="I115" s="243">
        <f t="shared" si="18"/>
        <v>20000</v>
      </c>
    </row>
    <row r="116" spans="1:12" ht="12.75" x14ac:dyDescent="0.2">
      <c r="A116" s="61"/>
      <c r="B116" s="62"/>
      <c r="C116" s="67"/>
      <c r="D116" s="53"/>
      <c r="E116" s="64"/>
      <c r="F116" s="64"/>
      <c r="G116" s="53"/>
      <c r="H116" s="53"/>
      <c r="I116" s="248"/>
    </row>
    <row r="117" spans="1:12" ht="19.5" thickBot="1" x14ac:dyDescent="0.35">
      <c r="A117" s="387" t="s">
        <v>398</v>
      </c>
      <c r="B117" s="388"/>
      <c r="C117" s="388"/>
      <c r="D117" s="388"/>
      <c r="E117" s="388"/>
      <c r="F117" s="388"/>
      <c r="G117" s="388"/>
      <c r="H117" s="388"/>
      <c r="I117" s="389"/>
    </row>
    <row r="118" spans="1:12" ht="15.75" x14ac:dyDescent="0.2">
      <c r="A118" s="390" t="s">
        <v>205</v>
      </c>
      <c r="B118" s="391"/>
      <c r="C118" s="391"/>
      <c r="D118" s="391"/>
      <c r="E118" s="391"/>
      <c r="F118" s="391"/>
      <c r="G118" s="391"/>
      <c r="H118" s="391"/>
      <c r="I118" s="392"/>
    </row>
    <row r="119" spans="1:12" ht="111" thickBot="1" x14ac:dyDescent="0.25">
      <c r="A119" s="79" t="s">
        <v>206</v>
      </c>
      <c r="B119" s="130"/>
      <c r="C119" s="371" t="s">
        <v>353</v>
      </c>
      <c r="D119" s="372"/>
      <c r="E119" s="123">
        <f>SUM(E120:E132)</f>
        <v>42000</v>
      </c>
      <c r="F119" s="123"/>
      <c r="G119" s="123"/>
      <c r="H119" s="123">
        <f>SUM(H120:H131)</f>
        <v>0</v>
      </c>
      <c r="I119" s="242">
        <f>SUM(I120:I132)</f>
        <v>42000</v>
      </c>
      <c r="K119" s="240"/>
      <c r="L119" s="240"/>
    </row>
    <row r="120" spans="1:12" ht="12.75" x14ac:dyDescent="0.2">
      <c r="A120" s="54" t="s">
        <v>354</v>
      </c>
      <c r="B120" s="56" t="s">
        <v>355</v>
      </c>
      <c r="C120" s="124">
        <v>700</v>
      </c>
      <c r="D120" s="57">
        <v>0</v>
      </c>
      <c r="E120" s="57">
        <f>C120*D120</f>
        <v>0</v>
      </c>
      <c r="F120" s="57">
        <v>37</v>
      </c>
      <c r="G120" s="57">
        <v>0</v>
      </c>
      <c r="H120" s="57">
        <f>C120*G120</f>
        <v>0</v>
      </c>
      <c r="I120" s="243">
        <f>E120+H120</f>
        <v>0</v>
      </c>
    </row>
    <row r="121" spans="1:12" ht="12.75" x14ac:dyDescent="0.2">
      <c r="A121" s="57" t="s">
        <v>356</v>
      </c>
      <c r="B121" s="59" t="s">
        <v>355</v>
      </c>
      <c r="C121" s="125">
        <v>500</v>
      </c>
      <c r="D121" s="57">
        <v>0</v>
      </c>
      <c r="E121" s="57">
        <f t="shared" ref="E121:E132" si="19">C121*D121</f>
        <v>0</v>
      </c>
      <c r="F121" s="57">
        <v>37</v>
      </c>
      <c r="G121" s="57">
        <v>10</v>
      </c>
      <c r="H121" s="57">
        <v>0</v>
      </c>
      <c r="I121" s="243">
        <f t="shared" ref="I121:I132" si="20">E121+H121</f>
        <v>0</v>
      </c>
    </row>
    <row r="122" spans="1:12" ht="12.75" x14ac:dyDescent="0.2">
      <c r="A122" s="57" t="s">
        <v>399</v>
      </c>
      <c r="B122" s="59" t="s">
        <v>355</v>
      </c>
      <c r="C122" s="125">
        <v>300</v>
      </c>
      <c r="D122" s="57">
        <v>12</v>
      </c>
      <c r="E122" s="57">
        <f t="shared" si="19"/>
        <v>3600</v>
      </c>
      <c r="F122" s="57">
        <v>37</v>
      </c>
      <c r="G122" s="57">
        <v>20</v>
      </c>
      <c r="H122" s="57">
        <v>0</v>
      </c>
      <c r="I122" s="243">
        <f t="shared" si="20"/>
        <v>3600</v>
      </c>
    </row>
    <row r="123" spans="1:12" ht="12.75" x14ac:dyDescent="0.2">
      <c r="A123" s="57" t="s">
        <v>358</v>
      </c>
      <c r="B123" s="59" t="s">
        <v>355</v>
      </c>
      <c r="C123" s="125">
        <v>100</v>
      </c>
      <c r="D123" s="57">
        <v>20</v>
      </c>
      <c r="E123" s="57">
        <f t="shared" si="19"/>
        <v>2000</v>
      </c>
      <c r="F123" s="57">
        <v>37</v>
      </c>
      <c r="G123" s="57">
        <v>60</v>
      </c>
      <c r="H123" s="57">
        <v>0</v>
      </c>
      <c r="I123" s="243">
        <f t="shared" si="20"/>
        <v>2000</v>
      </c>
    </row>
    <row r="124" spans="1:12" ht="12.75" x14ac:dyDescent="0.2">
      <c r="A124" s="57" t="s">
        <v>359</v>
      </c>
      <c r="B124" s="59" t="s">
        <v>355</v>
      </c>
      <c r="C124" s="57">
        <v>100</v>
      </c>
      <c r="D124" s="57">
        <v>30</v>
      </c>
      <c r="E124" s="57">
        <f t="shared" si="19"/>
        <v>3000</v>
      </c>
      <c r="F124" s="57">
        <v>37</v>
      </c>
      <c r="G124" s="57">
        <v>50</v>
      </c>
      <c r="H124" s="57">
        <v>0</v>
      </c>
      <c r="I124" s="243">
        <f t="shared" si="20"/>
        <v>3000</v>
      </c>
    </row>
    <row r="125" spans="1:12" ht="12.75" x14ac:dyDescent="0.2">
      <c r="A125" s="57" t="s">
        <v>396</v>
      </c>
      <c r="B125" s="59" t="s">
        <v>355</v>
      </c>
      <c r="C125" s="57">
        <v>100</v>
      </c>
      <c r="D125" s="57">
        <v>0</v>
      </c>
      <c r="E125" s="57">
        <f t="shared" si="19"/>
        <v>0</v>
      </c>
      <c r="F125" s="57">
        <v>37</v>
      </c>
      <c r="G125" s="57">
        <v>10</v>
      </c>
      <c r="H125" s="57">
        <v>0</v>
      </c>
      <c r="I125" s="243">
        <f t="shared" si="20"/>
        <v>0</v>
      </c>
    </row>
    <row r="126" spans="1:12" ht="12.75" x14ac:dyDescent="0.2">
      <c r="A126" s="57" t="s">
        <v>397</v>
      </c>
      <c r="B126" s="59" t="s">
        <v>355</v>
      </c>
      <c r="C126" s="57">
        <v>100</v>
      </c>
      <c r="D126" s="57">
        <v>0</v>
      </c>
      <c r="E126" s="57">
        <f t="shared" si="19"/>
        <v>0</v>
      </c>
      <c r="F126" s="57">
        <v>37</v>
      </c>
      <c r="G126" s="57">
        <v>10</v>
      </c>
      <c r="H126" s="57">
        <v>0</v>
      </c>
      <c r="I126" s="243">
        <f t="shared" si="20"/>
        <v>0</v>
      </c>
    </row>
    <row r="127" spans="1:12" ht="12.75" x14ac:dyDescent="0.2">
      <c r="A127" s="57" t="s">
        <v>374</v>
      </c>
      <c r="B127" s="126" t="s">
        <v>388</v>
      </c>
      <c r="C127" s="57">
        <v>150</v>
      </c>
      <c r="D127" s="70">
        <v>10</v>
      </c>
      <c r="E127" s="57">
        <f t="shared" si="19"/>
        <v>1500</v>
      </c>
      <c r="F127" s="57">
        <v>37</v>
      </c>
      <c r="G127" s="57">
        <v>0</v>
      </c>
      <c r="H127" s="57">
        <f>C127*G127</f>
        <v>0</v>
      </c>
      <c r="I127" s="243">
        <f t="shared" si="20"/>
        <v>1500</v>
      </c>
    </row>
    <row r="128" spans="1:12" ht="12.75" x14ac:dyDescent="0.2">
      <c r="A128" s="57" t="s">
        <v>400</v>
      </c>
      <c r="B128" s="59" t="s">
        <v>365</v>
      </c>
      <c r="C128" s="57">
        <v>6600</v>
      </c>
      <c r="D128" s="57">
        <v>3</v>
      </c>
      <c r="E128" s="57">
        <f t="shared" si="19"/>
        <v>19800</v>
      </c>
      <c r="F128" s="57">
        <v>37</v>
      </c>
      <c r="G128" s="57">
        <v>2</v>
      </c>
      <c r="H128" s="57">
        <v>0</v>
      </c>
      <c r="I128" s="243">
        <f t="shared" si="20"/>
        <v>19800</v>
      </c>
    </row>
    <row r="129" spans="1:9" ht="12.75" x14ac:dyDescent="0.2">
      <c r="A129" s="57" t="s">
        <v>366</v>
      </c>
      <c r="B129" s="59" t="s">
        <v>367</v>
      </c>
      <c r="C129" s="57">
        <v>3500</v>
      </c>
      <c r="D129" s="57">
        <v>2</v>
      </c>
      <c r="E129" s="57">
        <f t="shared" si="19"/>
        <v>7000</v>
      </c>
      <c r="F129" s="57">
        <v>37</v>
      </c>
      <c r="G129" s="57">
        <v>1000</v>
      </c>
      <c r="H129" s="57">
        <v>0</v>
      </c>
      <c r="I129" s="243">
        <f t="shared" si="20"/>
        <v>7000</v>
      </c>
    </row>
    <row r="130" spans="1:9" ht="12.75" x14ac:dyDescent="0.2">
      <c r="A130" s="57" t="s">
        <v>368</v>
      </c>
      <c r="B130" s="126" t="s">
        <v>369</v>
      </c>
      <c r="C130" s="124">
        <v>0.25</v>
      </c>
      <c r="D130" s="57">
        <v>2000</v>
      </c>
      <c r="E130" s="57">
        <f t="shared" si="19"/>
        <v>500</v>
      </c>
      <c r="F130" s="57">
        <v>37</v>
      </c>
      <c r="G130" s="57">
        <v>3000</v>
      </c>
      <c r="H130" s="57">
        <v>0</v>
      </c>
      <c r="I130" s="243">
        <f t="shared" si="20"/>
        <v>500</v>
      </c>
    </row>
    <row r="131" spans="1:9" ht="12.75" x14ac:dyDescent="0.2">
      <c r="A131" s="57" t="s">
        <v>370</v>
      </c>
      <c r="B131" s="59" t="s">
        <v>376</v>
      </c>
      <c r="C131" s="57">
        <v>300</v>
      </c>
      <c r="D131" s="57">
        <v>2</v>
      </c>
      <c r="E131" s="57">
        <f t="shared" si="19"/>
        <v>600</v>
      </c>
      <c r="F131" s="57">
        <v>37</v>
      </c>
      <c r="G131" s="57">
        <v>0</v>
      </c>
      <c r="H131" s="57">
        <f>C131*G131</f>
        <v>0</v>
      </c>
      <c r="I131" s="243">
        <f t="shared" si="20"/>
        <v>600</v>
      </c>
    </row>
    <row r="132" spans="1:9" ht="12.75" x14ac:dyDescent="0.2">
      <c r="A132" s="54" t="s">
        <v>401</v>
      </c>
      <c r="B132" s="68" t="s">
        <v>402</v>
      </c>
      <c r="C132" s="54">
        <v>1000</v>
      </c>
      <c r="D132" s="53">
        <v>4</v>
      </c>
      <c r="E132" s="53">
        <f t="shared" si="19"/>
        <v>4000</v>
      </c>
      <c r="F132" s="53"/>
      <c r="G132" s="53"/>
      <c r="H132" s="53"/>
      <c r="I132" s="243">
        <f t="shared" si="20"/>
        <v>4000</v>
      </c>
    </row>
    <row r="133" spans="1:9" ht="12.75" x14ac:dyDescent="0.2">
      <c r="A133" s="54"/>
      <c r="B133" s="68"/>
      <c r="C133" s="54"/>
      <c r="D133" s="53"/>
      <c r="E133" s="53"/>
      <c r="F133" s="53"/>
      <c r="G133" s="53"/>
      <c r="H133" s="53"/>
      <c r="I133" s="248"/>
    </row>
    <row r="134" spans="1:9" ht="126" x14ac:dyDescent="0.2">
      <c r="A134" s="258" t="s">
        <v>232</v>
      </c>
      <c r="B134" s="259"/>
      <c r="C134" s="393" t="s">
        <v>353</v>
      </c>
      <c r="D134" s="394"/>
      <c r="E134" s="123">
        <f>SUM(E135:E146)</f>
        <v>12000</v>
      </c>
      <c r="F134" s="123"/>
      <c r="G134" s="123"/>
      <c r="H134" s="123">
        <f>SUM(H135:H146)</f>
        <v>0</v>
      </c>
      <c r="I134" s="242">
        <f>SUM(I135:I146)</f>
        <v>12000</v>
      </c>
    </row>
    <row r="135" spans="1:9" ht="12.75" x14ac:dyDescent="0.2">
      <c r="A135" s="54" t="s">
        <v>354</v>
      </c>
      <c r="B135" s="56" t="s">
        <v>355</v>
      </c>
      <c r="C135" s="124">
        <v>700</v>
      </c>
      <c r="D135" s="57">
        <v>0</v>
      </c>
      <c r="E135" s="57">
        <f>C135*D135</f>
        <v>0</v>
      </c>
      <c r="F135" s="57">
        <v>0</v>
      </c>
      <c r="G135" s="57">
        <v>0</v>
      </c>
      <c r="H135" s="57">
        <f>C135*G135</f>
        <v>0</v>
      </c>
      <c r="I135" s="243">
        <f>E135+H135</f>
        <v>0</v>
      </c>
    </row>
    <row r="136" spans="1:9" ht="12.75" x14ac:dyDescent="0.2">
      <c r="A136" s="57" t="s">
        <v>356</v>
      </c>
      <c r="B136" s="59" t="s">
        <v>355</v>
      </c>
      <c r="C136" s="125">
        <v>500</v>
      </c>
      <c r="D136" s="57">
        <v>0</v>
      </c>
      <c r="E136" s="57">
        <f t="shared" ref="E136:E146" si="21">C136*D136</f>
        <v>0</v>
      </c>
      <c r="F136" s="57">
        <v>37</v>
      </c>
      <c r="G136" s="57">
        <v>0</v>
      </c>
      <c r="H136" s="57">
        <f t="shared" ref="H136:H146" si="22">C136*G136</f>
        <v>0</v>
      </c>
      <c r="I136" s="243">
        <f t="shared" ref="I136:I146" si="23">E136+H136</f>
        <v>0</v>
      </c>
    </row>
    <row r="137" spans="1:9" ht="12.75" x14ac:dyDescent="0.2">
      <c r="A137" s="57" t="s">
        <v>403</v>
      </c>
      <c r="B137" s="59" t="s">
        <v>355</v>
      </c>
      <c r="C137" s="125">
        <v>300</v>
      </c>
      <c r="D137" s="57">
        <v>6</v>
      </c>
      <c r="E137" s="57">
        <f t="shared" si="21"/>
        <v>1800</v>
      </c>
      <c r="F137" s="57">
        <v>37</v>
      </c>
      <c r="G137" s="57">
        <v>0</v>
      </c>
      <c r="H137" s="57">
        <f t="shared" si="22"/>
        <v>0</v>
      </c>
      <c r="I137" s="243">
        <f t="shared" si="23"/>
        <v>1800</v>
      </c>
    </row>
    <row r="138" spans="1:9" ht="12.75" x14ac:dyDescent="0.2">
      <c r="A138" s="57" t="s">
        <v>358</v>
      </c>
      <c r="B138" s="59" t="s">
        <v>355</v>
      </c>
      <c r="C138" s="125">
        <v>60</v>
      </c>
      <c r="D138" s="57">
        <v>50</v>
      </c>
      <c r="E138" s="57">
        <f t="shared" si="21"/>
        <v>3000</v>
      </c>
      <c r="F138" s="57">
        <v>37</v>
      </c>
      <c r="G138" s="57">
        <v>0</v>
      </c>
      <c r="H138" s="57">
        <f t="shared" si="22"/>
        <v>0</v>
      </c>
      <c r="I138" s="243">
        <f t="shared" si="23"/>
        <v>3000</v>
      </c>
    </row>
    <row r="139" spans="1:9" ht="12.75" x14ac:dyDescent="0.2">
      <c r="A139" s="57" t="s">
        <v>359</v>
      </c>
      <c r="B139" s="59" t="s">
        <v>355</v>
      </c>
      <c r="C139" s="57">
        <v>25</v>
      </c>
      <c r="D139" s="57">
        <v>50</v>
      </c>
      <c r="E139" s="57">
        <f t="shared" si="21"/>
        <v>1250</v>
      </c>
      <c r="F139" s="57">
        <v>37</v>
      </c>
      <c r="G139" s="57">
        <v>0</v>
      </c>
      <c r="H139" s="57">
        <f t="shared" si="22"/>
        <v>0</v>
      </c>
      <c r="I139" s="243">
        <f t="shared" si="23"/>
        <v>1250</v>
      </c>
    </row>
    <row r="140" spans="1:9" ht="12.75" x14ac:dyDescent="0.2">
      <c r="A140" s="57" t="s">
        <v>396</v>
      </c>
      <c r="B140" s="59" t="s">
        <v>355</v>
      </c>
      <c r="C140" s="57">
        <v>100</v>
      </c>
      <c r="D140" s="57">
        <v>5</v>
      </c>
      <c r="E140" s="57">
        <f t="shared" si="21"/>
        <v>500</v>
      </c>
      <c r="F140" s="57">
        <v>37</v>
      </c>
      <c r="G140" s="57">
        <v>0</v>
      </c>
      <c r="H140" s="57">
        <f t="shared" si="22"/>
        <v>0</v>
      </c>
      <c r="I140" s="243">
        <f t="shared" si="23"/>
        <v>500</v>
      </c>
    </row>
    <row r="141" spans="1:9" ht="12.75" x14ac:dyDescent="0.2">
      <c r="A141" s="57" t="s">
        <v>397</v>
      </c>
      <c r="B141" s="59" t="s">
        <v>355</v>
      </c>
      <c r="C141" s="57">
        <v>100</v>
      </c>
      <c r="D141" s="57">
        <v>5</v>
      </c>
      <c r="E141" s="57">
        <f t="shared" si="21"/>
        <v>500</v>
      </c>
      <c r="F141" s="57">
        <v>37</v>
      </c>
      <c r="G141" s="57">
        <v>0</v>
      </c>
      <c r="H141" s="57">
        <f t="shared" si="22"/>
        <v>0</v>
      </c>
      <c r="I141" s="243">
        <f t="shared" si="23"/>
        <v>500</v>
      </c>
    </row>
    <row r="142" spans="1:9" ht="12.75" x14ac:dyDescent="0.2">
      <c r="A142" s="57" t="s">
        <v>387</v>
      </c>
      <c r="B142" s="126" t="s">
        <v>388</v>
      </c>
      <c r="C142" s="57">
        <v>150</v>
      </c>
      <c r="D142" s="57">
        <v>10</v>
      </c>
      <c r="E142" s="57">
        <f t="shared" si="21"/>
        <v>1500</v>
      </c>
      <c r="F142" s="57">
        <v>37</v>
      </c>
      <c r="G142" s="57">
        <v>0</v>
      </c>
      <c r="H142" s="57">
        <f t="shared" si="22"/>
        <v>0</v>
      </c>
      <c r="I142" s="243">
        <f t="shared" si="23"/>
        <v>1500</v>
      </c>
    </row>
    <row r="143" spans="1:9" ht="12.75" x14ac:dyDescent="0.2">
      <c r="A143" s="57" t="s">
        <v>364</v>
      </c>
      <c r="B143" s="59" t="s">
        <v>365</v>
      </c>
      <c r="C143" s="57">
        <v>1500</v>
      </c>
      <c r="D143" s="57">
        <v>1</v>
      </c>
      <c r="E143" s="57">
        <f t="shared" si="21"/>
        <v>1500</v>
      </c>
      <c r="F143" s="57">
        <v>37</v>
      </c>
      <c r="G143" s="57">
        <v>0</v>
      </c>
      <c r="H143" s="57">
        <f t="shared" si="22"/>
        <v>0</v>
      </c>
      <c r="I143" s="243">
        <f t="shared" si="23"/>
        <v>1500</v>
      </c>
    </row>
    <row r="144" spans="1:9" ht="12.75" x14ac:dyDescent="0.2">
      <c r="A144" s="57" t="s">
        <v>366</v>
      </c>
      <c r="B144" s="59" t="s">
        <v>367</v>
      </c>
      <c r="C144" s="57">
        <v>15</v>
      </c>
      <c r="D144" s="57">
        <v>100</v>
      </c>
      <c r="E144" s="57">
        <f t="shared" si="21"/>
        <v>1500</v>
      </c>
      <c r="F144" s="57">
        <v>37</v>
      </c>
      <c r="G144" s="57">
        <v>0</v>
      </c>
      <c r="H144" s="57">
        <f t="shared" si="22"/>
        <v>0</v>
      </c>
      <c r="I144" s="243">
        <f t="shared" si="23"/>
        <v>1500</v>
      </c>
    </row>
    <row r="145" spans="1:9" ht="12.75" x14ac:dyDescent="0.2">
      <c r="A145" s="57" t="s">
        <v>368</v>
      </c>
      <c r="B145" s="126" t="s">
        <v>369</v>
      </c>
      <c r="C145" s="124">
        <v>0.25</v>
      </c>
      <c r="D145" s="57">
        <v>1800</v>
      </c>
      <c r="E145" s="57">
        <f t="shared" si="21"/>
        <v>450</v>
      </c>
      <c r="F145" s="57">
        <v>37</v>
      </c>
      <c r="G145" s="57">
        <v>0</v>
      </c>
      <c r="H145" s="57">
        <f t="shared" si="22"/>
        <v>0</v>
      </c>
      <c r="I145" s="243">
        <f t="shared" si="23"/>
        <v>450</v>
      </c>
    </row>
    <row r="146" spans="1:9" ht="12.75" x14ac:dyDescent="0.2">
      <c r="A146" s="57" t="s">
        <v>370</v>
      </c>
      <c r="B146" s="59" t="s">
        <v>376</v>
      </c>
      <c r="C146" s="57">
        <v>18000</v>
      </c>
      <c r="D146" s="57">
        <v>0</v>
      </c>
      <c r="E146" s="57">
        <f t="shared" si="21"/>
        <v>0</v>
      </c>
      <c r="F146" s="57">
        <v>37</v>
      </c>
      <c r="G146" s="57">
        <v>0</v>
      </c>
      <c r="H146" s="57">
        <f t="shared" si="22"/>
        <v>0</v>
      </c>
      <c r="I146" s="243">
        <f t="shared" si="23"/>
        <v>0</v>
      </c>
    </row>
    <row r="147" spans="1:9" ht="12.75" x14ac:dyDescent="0.2">
      <c r="A147" s="54"/>
      <c r="B147" s="68"/>
      <c r="C147" s="54"/>
      <c r="D147" s="53"/>
      <c r="E147" s="53"/>
      <c r="F147" s="53"/>
      <c r="G147" s="53"/>
      <c r="H147" s="53"/>
      <c r="I147" s="248"/>
    </row>
    <row r="148" spans="1:9" ht="110.25" x14ac:dyDescent="0.2">
      <c r="A148" s="255" t="s">
        <v>247</v>
      </c>
      <c r="B148" s="256"/>
      <c r="C148" s="256"/>
      <c r="D148" s="257"/>
      <c r="E148" s="53">
        <f>SUM(E149:E161)</f>
        <v>20000</v>
      </c>
      <c r="F148" s="53"/>
      <c r="G148" s="53"/>
      <c r="H148" s="53"/>
      <c r="I148" s="261">
        <f>SUM(I149:I161)</f>
        <v>20000</v>
      </c>
    </row>
    <row r="149" spans="1:9" ht="12.75" x14ac:dyDescent="0.2">
      <c r="A149" s="54"/>
      <c r="B149" s="68"/>
      <c r="C149" s="53"/>
      <c r="D149" s="53"/>
      <c r="E149" s="53"/>
      <c r="F149" s="53"/>
      <c r="G149" s="53"/>
      <c r="H149" s="53"/>
      <c r="I149" s="248"/>
    </row>
    <row r="150" spans="1:9" ht="12.75" x14ac:dyDescent="0.2">
      <c r="A150" s="54" t="s">
        <v>354</v>
      </c>
      <c r="B150" s="68" t="s">
        <v>355</v>
      </c>
      <c r="C150" s="53">
        <v>700</v>
      </c>
      <c r="D150" s="53">
        <v>0</v>
      </c>
      <c r="E150" s="53">
        <f>C150*D150</f>
        <v>0</v>
      </c>
      <c r="F150" s="53">
        <v>0</v>
      </c>
      <c r="G150" s="53">
        <v>0</v>
      </c>
      <c r="H150" s="53">
        <f>C150*G150</f>
        <v>0</v>
      </c>
      <c r="I150" s="248">
        <f>E150+H150</f>
        <v>0</v>
      </c>
    </row>
    <row r="151" spans="1:9" ht="12.75" x14ac:dyDescent="0.2">
      <c r="A151" s="54" t="s">
        <v>356</v>
      </c>
      <c r="B151" s="68" t="s">
        <v>355</v>
      </c>
      <c r="C151" s="53">
        <v>500</v>
      </c>
      <c r="D151" s="53">
        <v>0</v>
      </c>
      <c r="E151" s="53">
        <f t="shared" ref="E151:E161" si="24">C151*D151</f>
        <v>0</v>
      </c>
      <c r="F151" s="53">
        <v>37</v>
      </c>
      <c r="G151" s="53">
        <v>0</v>
      </c>
      <c r="H151" s="53">
        <f t="shared" ref="H151:H161" si="25">C151*G151</f>
        <v>0</v>
      </c>
      <c r="I151" s="248">
        <f t="shared" ref="I151:I161" si="26">E151+H151</f>
        <v>0</v>
      </c>
    </row>
    <row r="152" spans="1:9" ht="25.5" x14ac:dyDescent="0.2">
      <c r="A152" s="260" t="s">
        <v>403</v>
      </c>
      <c r="B152" s="68" t="s">
        <v>355</v>
      </c>
      <c r="C152" s="53">
        <v>300</v>
      </c>
      <c r="D152" s="53">
        <v>6</v>
      </c>
      <c r="E152" s="53">
        <f t="shared" si="24"/>
        <v>1800</v>
      </c>
      <c r="F152" s="53">
        <v>37</v>
      </c>
      <c r="G152" s="53">
        <v>0</v>
      </c>
      <c r="H152" s="53">
        <f t="shared" si="25"/>
        <v>0</v>
      </c>
      <c r="I152" s="248">
        <f t="shared" si="26"/>
        <v>1800</v>
      </c>
    </row>
    <row r="153" spans="1:9" ht="12.75" x14ac:dyDescent="0.2">
      <c r="A153" s="54" t="s">
        <v>358</v>
      </c>
      <c r="B153" s="68" t="s">
        <v>355</v>
      </c>
      <c r="C153" s="53">
        <v>60</v>
      </c>
      <c r="D153" s="53">
        <v>50</v>
      </c>
      <c r="E153" s="53">
        <f t="shared" si="24"/>
        <v>3000</v>
      </c>
      <c r="F153" s="53">
        <v>37</v>
      </c>
      <c r="G153" s="53">
        <v>0</v>
      </c>
      <c r="H153" s="53">
        <f t="shared" si="25"/>
        <v>0</v>
      </c>
      <c r="I153" s="248">
        <f t="shared" si="26"/>
        <v>3000</v>
      </c>
    </row>
    <row r="154" spans="1:9" ht="12.75" x14ac:dyDescent="0.2">
      <c r="A154" s="54" t="s">
        <v>359</v>
      </c>
      <c r="B154" s="68" t="s">
        <v>355</v>
      </c>
      <c r="C154" s="53">
        <v>25</v>
      </c>
      <c r="D154" s="53">
        <v>50</v>
      </c>
      <c r="E154" s="53">
        <f t="shared" si="24"/>
        <v>1250</v>
      </c>
      <c r="F154" s="53">
        <v>37</v>
      </c>
      <c r="G154" s="53">
        <v>0</v>
      </c>
      <c r="H154" s="53">
        <f t="shared" si="25"/>
        <v>0</v>
      </c>
      <c r="I154" s="248">
        <f t="shared" si="26"/>
        <v>1250</v>
      </c>
    </row>
    <row r="155" spans="1:9" ht="12.75" x14ac:dyDescent="0.2">
      <c r="A155" s="54" t="s">
        <v>396</v>
      </c>
      <c r="B155" s="68" t="s">
        <v>355</v>
      </c>
      <c r="C155" s="53">
        <v>100</v>
      </c>
      <c r="D155" s="53">
        <v>5</v>
      </c>
      <c r="E155" s="53">
        <f t="shared" si="24"/>
        <v>500</v>
      </c>
      <c r="F155" s="53">
        <v>37</v>
      </c>
      <c r="G155" s="53">
        <v>0</v>
      </c>
      <c r="H155" s="53">
        <f t="shared" si="25"/>
        <v>0</v>
      </c>
      <c r="I155" s="248">
        <f t="shared" si="26"/>
        <v>500</v>
      </c>
    </row>
    <row r="156" spans="1:9" ht="12.75" x14ac:dyDescent="0.2">
      <c r="A156" s="54" t="s">
        <v>397</v>
      </c>
      <c r="B156" s="68" t="s">
        <v>355</v>
      </c>
      <c r="C156" s="53">
        <v>100</v>
      </c>
      <c r="D156" s="53">
        <v>5</v>
      </c>
      <c r="E156" s="53">
        <f t="shared" si="24"/>
        <v>500</v>
      </c>
      <c r="F156" s="53">
        <v>37</v>
      </c>
      <c r="G156" s="53">
        <v>0</v>
      </c>
      <c r="H156" s="53">
        <f t="shared" si="25"/>
        <v>0</v>
      </c>
      <c r="I156" s="248">
        <f t="shared" si="26"/>
        <v>500</v>
      </c>
    </row>
    <row r="157" spans="1:9" ht="12.75" x14ac:dyDescent="0.2">
      <c r="A157" s="54" t="s">
        <v>387</v>
      </c>
      <c r="B157" s="68" t="s">
        <v>388</v>
      </c>
      <c r="C157" s="53">
        <v>150</v>
      </c>
      <c r="D157" s="53">
        <v>10</v>
      </c>
      <c r="E157" s="53">
        <f t="shared" si="24"/>
        <v>1500</v>
      </c>
      <c r="F157" s="53">
        <v>37</v>
      </c>
      <c r="G157" s="53">
        <v>0</v>
      </c>
      <c r="H157" s="53">
        <f t="shared" si="25"/>
        <v>0</v>
      </c>
      <c r="I157" s="248">
        <f t="shared" si="26"/>
        <v>1500</v>
      </c>
    </row>
    <row r="158" spans="1:9" ht="12.75" x14ac:dyDescent="0.2">
      <c r="A158" s="54" t="s">
        <v>364</v>
      </c>
      <c r="B158" s="53" t="s">
        <v>365</v>
      </c>
      <c r="C158" s="53">
        <v>9500</v>
      </c>
      <c r="D158" s="53">
        <v>1</v>
      </c>
      <c r="E158" s="53">
        <f t="shared" si="24"/>
        <v>9500</v>
      </c>
      <c r="F158" s="53">
        <v>37</v>
      </c>
      <c r="G158" s="53">
        <v>0</v>
      </c>
      <c r="H158" s="53">
        <f t="shared" si="25"/>
        <v>0</v>
      </c>
      <c r="I158" s="248">
        <f t="shared" si="26"/>
        <v>9500</v>
      </c>
    </row>
    <row r="159" spans="1:9" ht="12.75" x14ac:dyDescent="0.2">
      <c r="A159" s="54" t="s">
        <v>366</v>
      </c>
      <c r="B159" s="57" t="s">
        <v>367</v>
      </c>
      <c r="C159" s="68">
        <v>15</v>
      </c>
      <c r="D159" s="68">
        <v>100</v>
      </c>
      <c r="E159" s="53">
        <f t="shared" si="24"/>
        <v>1500</v>
      </c>
      <c r="F159" s="53">
        <v>37</v>
      </c>
      <c r="G159" s="53">
        <v>0</v>
      </c>
      <c r="H159" s="53">
        <f t="shared" si="25"/>
        <v>0</v>
      </c>
      <c r="I159" s="248">
        <f t="shared" si="26"/>
        <v>1500</v>
      </c>
    </row>
    <row r="160" spans="1:9" ht="12.75" x14ac:dyDescent="0.2">
      <c r="A160" s="54" t="s">
        <v>368</v>
      </c>
      <c r="B160" s="57" t="s">
        <v>369</v>
      </c>
      <c r="C160" s="68">
        <v>0.25</v>
      </c>
      <c r="D160" s="68">
        <v>1800</v>
      </c>
      <c r="E160" s="53">
        <f t="shared" si="24"/>
        <v>450</v>
      </c>
      <c r="F160" s="53">
        <v>37</v>
      </c>
      <c r="G160" s="53">
        <v>0</v>
      </c>
      <c r="H160" s="53">
        <f t="shared" si="25"/>
        <v>0</v>
      </c>
      <c r="I160" s="248">
        <f t="shared" si="26"/>
        <v>450</v>
      </c>
    </row>
    <row r="161" spans="1:9" ht="12.75" x14ac:dyDescent="0.2">
      <c r="A161" s="54" t="s">
        <v>370</v>
      </c>
      <c r="B161" s="57" t="s">
        <v>376</v>
      </c>
      <c r="C161" s="68">
        <v>18000</v>
      </c>
      <c r="D161" s="68">
        <v>0</v>
      </c>
      <c r="E161" s="53">
        <f t="shared" si="24"/>
        <v>0</v>
      </c>
      <c r="F161" s="53">
        <v>37</v>
      </c>
      <c r="G161" s="53">
        <v>0</v>
      </c>
      <c r="H161" s="53">
        <f t="shared" si="25"/>
        <v>0</v>
      </c>
      <c r="I161" s="248">
        <f t="shared" si="26"/>
        <v>0</v>
      </c>
    </row>
    <row r="162" spans="1:9" ht="12.75" x14ac:dyDescent="0.2">
      <c r="A162" s="54"/>
      <c r="B162" s="61"/>
      <c r="C162" s="68"/>
      <c r="D162" s="68"/>
      <c r="E162" s="53"/>
      <c r="F162" s="53"/>
      <c r="G162" s="53"/>
      <c r="H162" s="53"/>
      <c r="I162" s="248"/>
    </row>
    <row r="163" spans="1:9" ht="111" thickBot="1" x14ac:dyDescent="0.25">
      <c r="A163" s="80" t="s">
        <v>253</v>
      </c>
      <c r="B163" s="131"/>
      <c r="C163" s="393" t="s">
        <v>353</v>
      </c>
      <c r="D163" s="394"/>
      <c r="E163" s="123">
        <f>SUM(E164:E176)</f>
        <v>92982</v>
      </c>
      <c r="F163" s="123"/>
      <c r="G163" s="123"/>
      <c r="H163" s="123">
        <f>SUM(H164:H175)</f>
        <v>0</v>
      </c>
      <c r="I163" s="242">
        <f>SUM(I164:I176)</f>
        <v>92982</v>
      </c>
    </row>
    <row r="164" spans="1:9" ht="12.75" x14ac:dyDescent="0.2">
      <c r="A164" s="54" t="s">
        <v>354</v>
      </c>
      <c r="B164" s="56" t="s">
        <v>355</v>
      </c>
      <c r="C164" s="124">
        <v>700</v>
      </c>
      <c r="D164" s="57">
        <v>0</v>
      </c>
      <c r="E164" s="57">
        <f>C164*D164</f>
        <v>0</v>
      </c>
      <c r="F164" s="57">
        <v>16</v>
      </c>
      <c r="G164" s="57">
        <v>0</v>
      </c>
      <c r="H164" s="57">
        <f>C164*G164</f>
        <v>0</v>
      </c>
      <c r="I164" s="243">
        <f>E164+H164</f>
        <v>0</v>
      </c>
    </row>
    <row r="165" spans="1:9" ht="12.75" x14ac:dyDescent="0.2">
      <c r="A165" s="57" t="s">
        <v>356</v>
      </c>
      <c r="B165" s="59" t="s">
        <v>355</v>
      </c>
      <c r="C165" s="125">
        <v>500</v>
      </c>
      <c r="D165" s="57">
        <v>0</v>
      </c>
      <c r="E165" s="57">
        <f t="shared" ref="E165:E176" si="27">C165*D165</f>
        <v>0</v>
      </c>
      <c r="F165" s="57">
        <v>16</v>
      </c>
      <c r="G165" s="57">
        <v>0</v>
      </c>
      <c r="H165" s="57">
        <f t="shared" ref="H165:H175" si="28">C165*G165</f>
        <v>0</v>
      </c>
      <c r="I165" s="243">
        <f t="shared" ref="I165:I176" si="29">E165+H165</f>
        <v>0</v>
      </c>
    </row>
    <row r="166" spans="1:9" ht="12.75" x14ac:dyDescent="0.2">
      <c r="A166" s="57" t="s">
        <v>404</v>
      </c>
      <c r="B166" s="59" t="s">
        <v>355</v>
      </c>
      <c r="C166" s="125">
        <v>300</v>
      </c>
      <c r="D166" s="57">
        <v>4</v>
      </c>
      <c r="E166" s="57">
        <f t="shared" si="27"/>
        <v>1200</v>
      </c>
      <c r="F166" s="57">
        <v>16</v>
      </c>
      <c r="G166" s="57">
        <v>0</v>
      </c>
      <c r="H166" s="57">
        <f t="shared" si="28"/>
        <v>0</v>
      </c>
      <c r="I166" s="243">
        <f t="shared" si="29"/>
        <v>1200</v>
      </c>
    </row>
    <row r="167" spans="1:9" ht="12.75" x14ac:dyDescent="0.2">
      <c r="A167" s="57" t="s">
        <v>358</v>
      </c>
      <c r="B167" s="59" t="s">
        <v>355</v>
      </c>
      <c r="C167" s="125">
        <v>60</v>
      </c>
      <c r="D167" s="57">
        <v>20</v>
      </c>
      <c r="E167" s="57">
        <f t="shared" si="27"/>
        <v>1200</v>
      </c>
      <c r="F167" s="57">
        <v>16</v>
      </c>
      <c r="G167" s="57">
        <v>0</v>
      </c>
      <c r="H167" s="57">
        <f t="shared" si="28"/>
        <v>0</v>
      </c>
      <c r="I167" s="243">
        <f t="shared" si="29"/>
        <v>1200</v>
      </c>
    </row>
    <row r="168" spans="1:9" ht="12.75" x14ac:dyDescent="0.2">
      <c r="A168" s="57" t="s">
        <v>359</v>
      </c>
      <c r="B168" s="59" t="s">
        <v>355</v>
      </c>
      <c r="C168" s="57">
        <v>100</v>
      </c>
      <c r="D168" s="57">
        <v>20</v>
      </c>
      <c r="E168" s="57">
        <f t="shared" si="27"/>
        <v>2000</v>
      </c>
      <c r="F168" s="57">
        <v>16</v>
      </c>
      <c r="G168" s="57">
        <v>0</v>
      </c>
      <c r="H168" s="57">
        <f t="shared" si="28"/>
        <v>0</v>
      </c>
      <c r="I168" s="243">
        <f t="shared" si="29"/>
        <v>2000</v>
      </c>
    </row>
    <row r="169" spans="1:9" ht="12.75" x14ac:dyDescent="0.2">
      <c r="A169" s="57" t="s">
        <v>396</v>
      </c>
      <c r="B169" s="59" t="s">
        <v>355</v>
      </c>
      <c r="C169" s="57">
        <v>100</v>
      </c>
      <c r="D169" s="57">
        <v>5</v>
      </c>
      <c r="E169" s="57">
        <f t="shared" si="27"/>
        <v>500</v>
      </c>
      <c r="F169" s="57">
        <v>16</v>
      </c>
      <c r="G169" s="57">
        <v>0</v>
      </c>
      <c r="H169" s="57">
        <f t="shared" si="28"/>
        <v>0</v>
      </c>
      <c r="I169" s="243">
        <f t="shared" si="29"/>
        <v>500</v>
      </c>
    </row>
    <row r="170" spans="1:9" ht="12.75" x14ac:dyDescent="0.2">
      <c r="A170" s="57" t="s">
        <v>397</v>
      </c>
      <c r="B170" s="59" t="s">
        <v>355</v>
      </c>
      <c r="C170" s="57">
        <v>100</v>
      </c>
      <c r="D170" s="57">
        <v>5</v>
      </c>
      <c r="E170" s="57">
        <f t="shared" si="27"/>
        <v>500</v>
      </c>
      <c r="F170" s="57">
        <v>16</v>
      </c>
      <c r="G170" s="57">
        <v>0</v>
      </c>
      <c r="H170" s="57">
        <f t="shared" si="28"/>
        <v>0</v>
      </c>
      <c r="I170" s="243">
        <f t="shared" si="29"/>
        <v>500</v>
      </c>
    </row>
    <row r="171" spans="1:9" ht="12.75" x14ac:dyDescent="0.2">
      <c r="A171" s="57" t="s">
        <v>387</v>
      </c>
      <c r="B171" s="126" t="s">
        <v>388</v>
      </c>
      <c r="C171" s="57">
        <v>150</v>
      </c>
      <c r="D171" s="57">
        <v>20</v>
      </c>
      <c r="E171" s="57">
        <f t="shared" si="27"/>
        <v>3000</v>
      </c>
      <c r="F171" s="57">
        <v>16</v>
      </c>
      <c r="G171" s="57">
        <v>0</v>
      </c>
      <c r="H171" s="57">
        <f t="shared" si="28"/>
        <v>0</v>
      </c>
      <c r="I171" s="243">
        <f t="shared" si="29"/>
        <v>3000</v>
      </c>
    </row>
    <row r="172" spans="1:9" ht="12.75" x14ac:dyDescent="0.2">
      <c r="A172" s="57" t="s">
        <v>364</v>
      </c>
      <c r="B172" s="59" t="s">
        <v>365</v>
      </c>
      <c r="C172" s="57">
        <v>3075</v>
      </c>
      <c r="D172" s="57">
        <v>6</v>
      </c>
      <c r="E172" s="57">
        <f t="shared" si="27"/>
        <v>18450</v>
      </c>
      <c r="F172" s="57">
        <v>16</v>
      </c>
      <c r="G172" s="57">
        <v>0</v>
      </c>
      <c r="H172" s="57">
        <f t="shared" si="28"/>
        <v>0</v>
      </c>
      <c r="I172" s="243">
        <f t="shared" si="29"/>
        <v>18450</v>
      </c>
    </row>
    <row r="173" spans="1:9" ht="12.75" x14ac:dyDescent="0.2">
      <c r="A173" s="57" t="s">
        <v>366</v>
      </c>
      <c r="B173" s="59" t="s">
        <v>367</v>
      </c>
      <c r="C173" s="57">
        <v>2500</v>
      </c>
      <c r="D173" s="57">
        <v>8</v>
      </c>
      <c r="E173" s="57">
        <f t="shared" si="27"/>
        <v>20000</v>
      </c>
      <c r="F173" s="57">
        <v>16</v>
      </c>
      <c r="G173" s="57">
        <v>0</v>
      </c>
      <c r="H173" s="57">
        <f t="shared" si="28"/>
        <v>0</v>
      </c>
      <c r="I173" s="243">
        <f t="shared" si="29"/>
        <v>20000</v>
      </c>
    </row>
    <row r="174" spans="1:9" ht="12.75" x14ac:dyDescent="0.2">
      <c r="A174" s="57" t="s">
        <v>368</v>
      </c>
      <c r="B174" s="126" t="s">
        <v>369</v>
      </c>
      <c r="C174" s="124">
        <v>0.25</v>
      </c>
      <c r="D174" s="57">
        <v>2528</v>
      </c>
      <c r="E174" s="57">
        <f t="shared" si="27"/>
        <v>632</v>
      </c>
      <c r="F174" s="57">
        <v>16</v>
      </c>
      <c r="G174" s="57">
        <v>0</v>
      </c>
      <c r="H174" s="57">
        <f t="shared" si="28"/>
        <v>0</v>
      </c>
      <c r="I174" s="243">
        <f t="shared" si="29"/>
        <v>632</v>
      </c>
    </row>
    <row r="175" spans="1:9" ht="12.75" x14ac:dyDescent="0.2">
      <c r="A175" s="57" t="s">
        <v>370</v>
      </c>
      <c r="B175" s="59" t="s">
        <v>376</v>
      </c>
      <c r="C175" s="57">
        <v>300</v>
      </c>
      <c r="D175" s="57">
        <v>10</v>
      </c>
      <c r="E175" s="57">
        <f t="shared" si="27"/>
        <v>3000</v>
      </c>
      <c r="F175" s="57">
        <v>16</v>
      </c>
      <c r="G175" s="57">
        <v>0</v>
      </c>
      <c r="H175" s="57">
        <f t="shared" si="28"/>
        <v>0</v>
      </c>
      <c r="I175" s="243">
        <f t="shared" si="29"/>
        <v>3000</v>
      </c>
    </row>
    <row r="176" spans="1:9" ht="25.5" x14ac:dyDescent="0.2">
      <c r="A176" s="54" t="s">
        <v>405</v>
      </c>
      <c r="B176" s="71" t="s">
        <v>406</v>
      </c>
      <c r="C176" s="54">
        <v>4250</v>
      </c>
      <c r="D176" s="53">
        <v>10</v>
      </c>
      <c r="E176" s="57">
        <f t="shared" si="27"/>
        <v>42500</v>
      </c>
      <c r="F176" s="53"/>
      <c r="G176" s="53">
        <v>0</v>
      </c>
      <c r="H176" s="53">
        <v>0</v>
      </c>
      <c r="I176" s="243">
        <f t="shared" si="29"/>
        <v>42500</v>
      </c>
    </row>
    <row r="177" spans="1:9" ht="12.75" x14ac:dyDescent="0.2">
      <c r="A177" s="54"/>
      <c r="B177" s="68"/>
      <c r="C177" s="54"/>
      <c r="D177" s="53"/>
      <c r="E177" s="53"/>
      <c r="F177" s="53"/>
      <c r="G177" s="53"/>
      <c r="H177" s="53"/>
      <c r="I177" s="248"/>
    </row>
    <row r="178" spans="1:9" ht="15.75" x14ac:dyDescent="0.2">
      <c r="A178" s="395" t="s">
        <v>264</v>
      </c>
      <c r="B178" s="396"/>
      <c r="C178" s="393" t="s">
        <v>353</v>
      </c>
      <c r="D178" s="394"/>
      <c r="E178" s="123">
        <f>SUM(E179:E190)</f>
        <v>31600</v>
      </c>
      <c r="F178" s="123"/>
      <c r="G178" s="123"/>
      <c r="H178" s="123">
        <f>SUM(H179:H190)</f>
        <v>0</v>
      </c>
      <c r="I178" s="242">
        <f>SUM(I179:I190)</f>
        <v>31600</v>
      </c>
    </row>
    <row r="179" spans="1:9" ht="12.75" x14ac:dyDescent="0.2">
      <c r="A179" s="54" t="s">
        <v>354</v>
      </c>
      <c r="B179" s="56" t="s">
        <v>355</v>
      </c>
      <c r="C179" s="124">
        <v>700</v>
      </c>
      <c r="D179" s="57">
        <v>0</v>
      </c>
      <c r="E179" s="57">
        <f>C179*D179</f>
        <v>0</v>
      </c>
      <c r="F179" s="57">
        <v>37</v>
      </c>
      <c r="G179" s="57">
        <v>0</v>
      </c>
      <c r="H179" s="57">
        <f>C179*G179</f>
        <v>0</v>
      </c>
      <c r="I179" s="243">
        <f>E179+H179</f>
        <v>0</v>
      </c>
    </row>
    <row r="180" spans="1:9" ht="12.75" x14ac:dyDescent="0.2">
      <c r="A180" s="57" t="s">
        <v>356</v>
      </c>
      <c r="B180" s="59" t="s">
        <v>355</v>
      </c>
      <c r="C180" s="125">
        <v>500</v>
      </c>
      <c r="D180" s="57">
        <v>10</v>
      </c>
      <c r="E180" s="57">
        <f t="shared" ref="E180:E190" si="30">C180*D180</f>
        <v>5000</v>
      </c>
      <c r="F180" s="57">
        <v>37</v>
      </c>
      <c r="G180" s="57">
        <v>0</v>
      </c>
      <c r="H180" s="57">
        <f t="shared" ref="H180:H190" si="31">C180*G180</f>
        <v>0</v>
      </c>
      <c r="I180" s="243">
        <f t="shared" ref="I180:I190" si="32">E180+H180</f>
        <v>5000</v>
      </c>
    </row>
    <row r="181" spans="1:9" ht="12.75" x14ac:dyDescent="0.2">
      <c r="A181" s="57" t="s">
        <v>373</v>
      </c>
      <c r="B181" s="59" t="s">
        <v>355</v>
      </c>
      <c r="C181" s="125">
        <v>300</v>
      </c>
      <c r="D181" s="57">
        <v>0</v>
      </c>
      <c r="E181" s="57">
        <f t="shared" si="30"/>
        <v>0</v>
      </c>
      <c r="F181" s="57">
        <v>37</v>
      </c>
      <c r="G181" s="57">
        <v>0</v>
      </c>
      <c r="H181" s="57">
        <f t="shared" si="31"/>
        <v>0</v>
      </c>
      <c r="I181" s="243">
        <f t="shared" si="32"/>
        <v>0</v>
      </c>
    </row>
    <row r="182" spans="1:9" ht="12.75" x14ac:dyDescent="0.2">
      <c r="A182" s="57" t="s">
        <v>358</v>
      </c>
      <c r="B182" s="59" t="s">
        <v>355</v>
      </c>
      <c r="C182" s="125">
        <v>60</v>
      </c>
      <c r="D182" s="57">
        <v>0</v>
      </c>
      <c r="E182" s="57">
        <f t="shared" si="30"/>
        <v>0</v>
      </c>
      <c r="F182" s="57">
        <v>37</v>
      </c>
      <c r="G182" s="57">
        <v>0</v>
      </c>
      <c r="H182" s="57">
        <f t="shared" si="31"/>
        <v>0</v>
      </c>
      <c r="I182" s="243">
        <f t="shared" si="32"/>
        <v>0</v>
      </c>
    </row>
    <row r="183" spans="1:9" ht="12.75" x14ac:dyDescent="0.2">
      <c r="A183" s="57" t="s">
        <v>359</v>
      </c>
      <c r="B183" s="59" t="s">
        <v>355</v>
      </c>
      <c r="C183" s="57">
        <v>100</v>
      </c>
      <c r="D183" s="57">
        <v>100</v>
      </c>
      <c r="E183" s="57">
        <f t="shared" si="30"/>
        <v>10000</v>
      </c>
      <c r="F183" s="57">
        <v>37</v>
      </c>
      <c r="G183" s="57">
        <v>0</v>
      </c>
      <c r="H183" s="57">
        <f t="shared" si="31"/>
        <v>0</v>
      </c>
      <c r="I183" s="243">
        <f t="shared" si="32"/>
        <v>10000</v>
      </c>
    </row>
    <row r="184" spans="1:9" ht="12.75" x14ac:dyDescent="0.2">
      <c r="A184" s="57" t="s">
        <v>396</v>
      </c>
      <c r="B184" s="59" t="s">
        <v>355</v>
      </c>
      <c r="C184" s="57">
        <v>100</v>
      </c>
      <c r="D184" s="57">
        <v>0</v>
      </c>
      <c r="E184" s="57">
        <f t="shared" si="30"/>
        <v>0</v>
      </c>
      <c r="F184" s="57">
        <v>37</v>
      </c>
      <c r="G184" s="57">
        <v>0</v>
      </c>
      <c r="H184" s="57">
        <f t="shared" si="31"/>
        <v>0</v>
      </c>
      <c r="I184" s="243">
        <f t="shared" si="32"/>
        <v>0</v>
      </c>
    </row>
    <row r="185" spans="1:9" ht="12.75" x14ac:dyDescent="0.2">
      <c r="A185" s="57" t="s">
        <v>397</v>
      </c>
      <c r="B185" s="59" t="s">
        <v>355</v>
      </c>
      <c r="C185" s="57">
        <v>100</v>
      </c>
      <c r="D185" s="57">
        <v>0</v>
      </c>
      <c r="E185" s="57">
        <f t="shared" si="30"/>
        <v>0</v>
      </c>
      <c r="F185" s="57">
        <v>37</v>
      </c>
      <c r="G185" s="57">
        <v>0</v>
      </c>
      <c r="H185" s="57">
        <f t="shared" si="31"/>
        <v>0</v>
      </c>
      <c r="I185" s="243">
        <f t="shared" si="32"/>
        <v>0</v>
      </c>
    </row>
    <row r="186" spans="1:9" ht="12.75" x14ac:dyDescent="0.2">
      <c r="A186" s="57" t="s">
        <v>387</v>
      </c>
      <c r="B186" s="126" t="s">
        <v>388</v>
      </c>
      <c r="C186" s="57">
        <v>150</v>
      </c>
      <c r="D186" s="57">
        <v>12</v>
      </c>
      <c r="E186" s="57">
        <f t="shared" si="30"/>
        <v>1800</v>
      </c>
      <c r="F186" s="57">
        <v>37</v>
      </c>
      <c r="G186" s="57">
        <v>0</v>
      </c>
      <c r="H186" s="57">
        <f t="shared" si="31"/>
        <v>0</v>
      </c>
      <c r="I186" s="243">
        <f t="shared" si="32"/>
        <v>1800</v>
      </c>
    </row>
    <row r="187" spans="1:9" ht="12.75" x14ac:dyDescent="0.2">
      <c r="A187" s="57" t="s">
        <v>364</v>
      </c>
      <c r="B187" s="59" t="s">
        <v>365</v>
      </c>
      <c r="C187" s="57">
        <v>1500</v>
      </c>
      <c r="D187" s="57">
        <v>2</v>
      </c>
      <c r="E187" s="57">
        <f t="shared" si="30"/>
        <v>3000</v>
      </c>
      <c r="F187" s="57">
        <v>37</v>
      </c>
      <c r="G187" s="57">
        <v>0</v>
      </c>
      <c r="H187" s="57">
        <f t="shared" si="31"/>
        <v>0</v>
      </c>
      <c r="I187" s="243">
        <f t="shared" si="32"/>
        <v>3000</v>
      </c>
    </row>
    <row r="188" spans="1:9" ht="12.75" x14ac:dyDescent="0.2">
      <c r="A188" s="57" t="s">
        <v>366</v>
      </c>
      <c r="B188" s="59" t="s">
        <v>367</v>
      </c>
      <c r="C188" s="57">
        <v>200</v>
      </c>
      <c r="D188" s="57">
        <v>50</v>
      </c>
      <c r="E188" s="57">
        <f t="shared" si="30"/>
        <v>10000</v>
      </c>
      <c r="F188" s="57">
        <v>37</v>
      </c>
      <c r="G188" s="57">
        <v>0</v>
      </c>
      <c r="H188" s="57">
        <f t="shared" si="31"/>
        <v>0</v>
      </c>
      <c r="I188" s="243">
        <f t="shared" si="32"/>
        <v>10000</v>
      </c>
    </row>
    <row r="189" spans="1:9" ht="12.75" x14ac:dyDescent="0.2">
      <c r="A189" s="57" t="s">
        <v>368</v>
      </c>
      <c r="B189" s="126" t="s">
        <v>369</v>
      </c>
      <c r="C189" s="124">
        <v>0.25</v>
      </c>
      <c r="D189" s="57">
        <v>2400</v>
      </c>
      <c r="E189" s="57">
        <f t="shared" si="30"/>
        <v>600</v>
      </c>
      <c r="F189" s="57">
        <v>37</v>
      </c>
      <c r="G189" s="57">
        <v>0</v>
      </c>
      <c r="H189" s="57">
        <f t="shared" si="31"/>
        <v>0</v>
      </c>
      <c r="I189" s="243">
        <f t="shared" si="32"/>
        <v>600</v>
      </c>
    </row>
    <row r="190" spans="1:9" ht="12.75" x14ac:dyDescent="0.2">
      <c r="A190" s="57" t="s">
        <v>370</v>
      </c>
      <c r="B190" s="59" t="s">
        <v>376</v>
      </c>
      <c r="C190" s="57">
        <v>300</v>
      </c>
      <c r="D190" s="57">
        <v>4</v>
      </c>
      <c r="E190" s="57">
        <f t="shared" si="30"/>
        <v>1200</v>
      </c>
      <c r="F190" s="57">
        <v>37</v>
      </c>
      <c r="G190" s="57">
        <v>0</v>
      </c>
      <c r="H190" s="57">
        <f t="shared" si="31"/>
        <v>0</v>
      </c>
      <c r="I190" s="243">
        <f t="shared" si="32"/>
        <v>1200</v>
      </c>
    </row>
    <row r="191" spans="1:9" ht="12.75" x14ac:dyDescent="0.2">
      <c r="A191" s="61"/>
      <c r="B191" s="62"/>
      <c r="C191" s="67"/>
      <c r="D191" s="53"/>
      <c r="E191" s="64"/>
      <c r="F191" s="64"/>
      <c r="G191" s="53"/>
      <c r="H191" s="53"/>
      <c r="I191" s="248"/>
    </row>
    <row r="192" spans="1:9" ht="12.75" x14ac:dyDescent="0.2">
      <c r="A192" s="61"/>
      <c r="B192" s="61"/>
      <c r="C192" s="67"/>
      <c r="D192" s="53"/>
      <c r="E192" s="64"/>
      <c r="F192" s="64"/>
      <c r="G192" s="53"/>
      <c r="H192" s="53"/>
      <c r="I192" s="248"/>
    </row>
    <row r="193" spans="1:9" ht="19.5" thickBot="1" x14ac:dyDescent="0.35">
      <c r="A193" s="387" t="s">
        <v>407</v>
      </c>
      <c r="B193" s="388"/>
      <c r="C193" s="388"/>
      <c r="D193" s="388"/>
      <c r="E193" s="388"/>
      <c r="F193" s="389"/>
      <c r="G193" s="53"/>
      <c r="H193" s="54"/>
      <c r="I193" s="247"/>
    </row>
    <row r="194" spans="1:9" ht="30" customHeight="1" thickBot="1" x14ac:dyDescent="0.25">
      <c r="A194" s="380" t="s">
        <v>351</v>
      </c>
      <c r="B194" s="381"/>
      <c r="C194" s="381"/>
      <c r="D194" s="381"/>
      <c r="E194" s="381"/>
      <c r="F194" s="382"/>
      <c r="G194" s="57"/>
      <c r="H194" s="57"/>
      <c r="I194" s="243"/>
    </row>
    <row r="195" spans="1:9" ht="12.75" x14ac:dyDescent="0.2">
      <c r="A195" s="54"/>
      <c r="B195" s="68"/>
      <c r="C195" s="54"/>
      <c r="D195" s="53"/>
      <c r="E195" s="53"/>
      <c r="F195" s="53"/>
      <c r="G195" s="69"/>
      <c r="H195" s="69"/>
      <c r="I195" s="243"/>
    </row>
    <row r="196" spans="1:9" ht="57" customHeight="1" thickBot="1" x14ac:dyDescent="0.25">
      <c r="A196" s="369" t="s">
        <v>408</v>
      </c>
      <c r="B196" s="370"/>
      <c r="C196" s="371" t="s">
        <v>353</v>
      </c>
      <c r="D196" s="372"/>
      <c r="E196" s="123">
        <f>SUM(E197:E208)</f>
        <v>293000</v>
      </c>
      <c r="F196" s="123"/>
      <c r="G196" s="123"/>
      <c r="H196" s="123">
        <f>SUM(H197:H208)</f>
        <v>0</v>
      </c>
      <c r="I196" s="242">
        <f>SUM(I197:I208)</f>
        <v>293000</v>
      </c>
    </row>
    <row r="197" spans="1:9" ht="12.75" x14ac:dyDescent="0.2">
      <c r="A197" s="54" t="s">
        <v>354</v>
      </c>
      <c r="B197" s="56" t="s">
        <v>355</v>
      </c>
      <c r="C197" s="124">
        <v>700</v>
      </c>
      <c r="D197" s="57">
        <v>25</v>
      </c>
      <c r="E197" s="57">
        <f>C197*D197</f>
        <v>17500</v>
      </c>
      <c r="F197" s="57">
        <v>0</v>
      </c>
      <c r="G197" s="57">
        <v>0</v>
      </c>
      <c r="H197" s="57">
        <f>C197*G197</f>
        <v>0</v>
      </c>
      <c r="I197" s="243">
        <f>E197+H197</f>
        <v>17500</v>
      </c>
    </row>
    <row r="198" spans="1:9" ht="12.75" x14ac:dyDescent="0.2">
      <c r="A198" s="57" t="s">
        <v>356</v>
      </c>
      <c r="B198" s="59" t="s">
        <v>355</v>
      </c>
      <c r="C198" s="125">
        <v>500</v>
      </c>
      <c r="D198" s="57">
        <v>20</v>
      </c>
      <c r="E198" s="57">
        <f t="shared" ref="E198:E208" si="33">C198*D198</f>
        <v>10000</v>
      </c>
      <c r="F198" s="57">
        <v>1</v>
      </c>
      <c r="G198" s="57">
        <v>5</v>
      </c>
      <c r="H198" s="57">
        <v>0</v>
      </c>
      <c r="I198" s="243">
        <f t="shared" ref="I198:I208" si="34">E198+H198</f>
        <v>10000</v>
      </c>
    </row>
    <row r="199" spans="1:9" ht="12.75" x14ac:dyDescent="0.2">
      <c r="A199" s="57" t="s">
        <v>409</v>
      </c>
      <c r="B199" s="59" t="s">
        <v>355</v>
      </c>
      <c r="C199" s="125">
        <v>1000</v>
      </c>
      <c r="D199" s="57">
        <v>75</v>
      </c>
      <c r="E199" s="57">
        <f t="shared" si="33"/>
        <v>75000</v>
      </c>
      <c r="F199" s="57">
        <v>1</v>
      </c>
      <c r="G199" s="57">
        <v>50</v>
      </c>
      <c r="H199" s="57">
        <v>0</v>
      </c>
      <c r="I199" s="243">
        <f t="shared" si="34"/>
        <v>75000</v>
      </c>
    </row>
    <row r="200" spans="1:9" ht="12.75" x14ac:dyDescent="0.2">
      <c r="A200" s="57" t="s">
        <v>410</v>
      </c>
      <c r="B200" s="59" t="s">
        <v>355</v>
      </c>
      <c r="C200" s="125">
        <v>300</v>
      </c>
      <c r="D200" s="57">
        <v>30</v>
      </c>
      <c r="E200" s="57">
        <f t="shared" si="33"/>
        <v>9000</v>
      </c>
      <c r="F200" s="57">
        <v>1</v>
      </c>
      <c r="G200" s="57">
        <v>150</v>
      </c>
      <c r="H200" s="57">
        <v>0</v>
      </c>
      <c r="I200" s="243">
        <f t="shared" si="34"/>
        <v>9000</v>
      </c>
    </row>
    <row r="201" spans="1:9" ht="12.75" x14ac:dyDescent="0.2">
      <c r="A201" s="57" t="s">
        <v>359</v>
      </c>
      <c r="B201" s="59" t="s">
        <v>355</v>
      </c>
      <c r="C201" s="57">
        <v>100</v>
      </c>
      <c r="D201" s="57">
        <v>200</v>
      </c>
      <c r="E201" s="57">
        <f t="shared" si="33"/>
        <v>20000</v>
      </c>
      <c r="F201" s="57">
        <v>1</v>
      </c>
      <c r="G201" s="57">
        <v>100</v>
      </c>
      <c r="H201" s="57">
        <v>0</v>
      </c>
      <c r="I201" s="243">
        <f t="shared" si="34"/>
        <v>20000</v>
      </c>
    </row>
    <row r="202" spans="1:9" ht="12.75" x14ac:dyDescent="0.2">
      <c r="A202" s="57" t="s">
        <v>396</v>
      </c>
      <c r="B202" s="59" t="s">
        <v>355</v>
      </c>
      <c r="C202" s="57">
        <v>200</v>
      </c>
      <c r="D202" s="57">
        <v>25</v>
      </c>
      <c r="E202" s="57">
        <f t="shared" si="33"/>
        <v>5000</v>
      </c>
      <c r="F202" s="57">
        <v>1</v>
      </c>
      <c r="G202" s="57">
        <v>5</v>
      </c>
      <c r="H202" s="57">
        <v>0</v>
      </c>
      <c r="I202" s="243">
        <f t="shared" si="34"/>
        <v>5000</v>
      </c>
    </row>
    <row r="203" spans="1:9" ht="12.75" x14ac:dyDescent="0.2">
      <c r="A203" s="57" t="s">
        <v>397</v>
      </c>
      <c r="B203" s="59" t="s">
        <v>355</v>
      </c>
      <c r="C203" s="57">
        <v>100</v>
      </c>
      <c r="D203" s="57">
        <v>20</v>
      </c>
      <c r="E203" s="57">
        <f t="shared" si="33"/>
        <v>2000</v>
      </c>
      <c r="F203" s="57">
        <v>1</v>
      </c>
      <c r="G203" s="57">
        <v>5</v>
      </c>
      <c r="H203" s="57">
        <v>0</v>
      </c>
      <c r="I203" s="243">
        <f t="shared" si="34"/>
        <v>2000</v>
      </c>
    </row>
    <row r="204" spans="1:9" ht="12.75" x14ac:dyDescent="0.2">
      <c r="A204" s="57" t="s">
        <v>387</v>
      </c>
      <c r="B204" s="126" t="s">
        <v>388</v>
      </c>
      <c r="C204" s="57">
        <v>200</v>
      </c>
      <c r="D204" s="57">
        <v>30</v>
      </c>
      <c r="E204" s="57">
        <f t="shared" si="33"/>
        <v>6000</v>
      </c>
      <c r="F204" s="57">
        <v>9</v>
      </c>
      <c r="G204" s="57">
        <v>0</v>
      </c>
      <c r="H204" s="57">
        <v>0</v>
      </c>
      <c r="I204" s="243">
        <f t="shared" si="34"/>
        <v>6000</v>
      </c>
    </row>
    <row r="205" spans="1:9" ht="12.75" x14ac:dyDescent="0.2">
      <c r="A205" s="57" t="s">
        <v>364</v>
      </c>
      <c r="B205" s="59" t="s">
        <v>365</v>
      </c>
      <c r="C205" s="57">
        <v>4000</v>
      </c>
      <c r="D205" s="57">
        <v>25</v>
      </c>
      <c r="E205" s="57">
        <f t="shared" si="33"/>
        <v>100000</v>
      </c>
      <c r="F205" s="57">
        <v>1</v>
      </c>
      <c r="G205" s="57">
        <v>2</v>
      </c>
      <c r="H205" s="57">
        <v>0</v>
      </c>
      <c r="I205" s="243">
        <f t="shared" si="34"/>
        <v>100000</v>
      </c>
    </row>
    <row r="206" spans="1:9" ht="12.75" x14ac:dyDescent="0.2">
      <c r="A206" s="57" t="s">
        <v>366</v>
      </c>
      <c r="B206" s="59" t="s">
        <v>367</v>
      </c>
      <c r="C206" s="57">
        <v>500</v>
      </c>
      <c r="D206" s="57">
        <v>20</v>
      </c>
      <c r="E206" s="57">
        <f t="shared" si="33"/>
        <v>10000</v>
      </c>
      <c r="F206" s="57">
        <v>9</v>
      </c>
      <c r="G206" s="57">
        <v>200</v>
      </c>
      <c r="H206" s="57">
        <v>0</v>
      </c>
      <c r="I206" s="243">
        <f t="shared" si="34"/>
        <v>10000</v>
      </c>
    </row>
    <row r="207" spans="1:9" ht="12.75" x14ac:dyDescent="0.2">
      <c r="A207" s="57" t="s">
        <v>368</v>
      </c>
      <c r="B207" s="126" t="s">
        <v>369</v>
      </c>
      <c r="C207" s="124">
        <v>0.25</v>
      </c>
      <c r="D207" s="57">
        <v>118000</v>
      </c>
      <c r="E207" s="57">
        <f t="shared" si="33"/>
        <v>29500</v>
      </c>
      <c r="F207" s="57">
        <v>1</v>
      </c>
      <c r="G207" s="57">
        <v>20000</v>
      </c>
      <c r="H207" s="57">
        <v>0</v>
      </c>
      <c r="I207" s="243">
        <f t="shared" si="34"/>
        <v>29500</v>
      </c>
    </row>
    <row r="208" spans="1:9" ht="12.75" x14ac:dyDescent="0.2">
      <c r="A208" s="57" t="s">
        <v>370</v>
      </c>
      <c r="B208" s="59" t="s">
        <v>376</v>
      </c>
      <c r="C208" s="57">
        <v>100</v>
      </c>
      <c r="D208" s="57">
        <v>90</v>
      </c>
      <c r="E208" s="57">
        <f t="shared" si="33"/>
        <v>9000</v>
      </c>
      <c r="F208" s="57">
        <v>9</v>
      </c>
      <c r="G208" s="57">
        <v>0</v>
      </c>
      <c r="H208" s="57">
        <v>0</v>
      </c>
      <c r="I208" s="243">
        <f t="shared" si="34"/>
        <v>9000</v>
      </c>
    </row>
    <row r="209" spans="1:9" ht="12.75" x14ac:dyDescent="0.2">
      <c r="A209" s="61"/>
      <c r="B209" s="61"/>
      <c r="C209" s="61"/>
      <c r="D209" s="61"/>
      <c r="E209" s="61"/>
      <c r="F209" s="61"/>
      <c r="G209" s="61"/>
      <c r="H209" s="61"/>
      <c r="I209" s="246"/>
    </row>
    <row r="210" spans="1:9" ht="13.5" thickBot="1" x14ac:dyDescent="0.25">
      <c r="A210" s="369" t="s">
        <v>411</v>
      </c>
      <c r="B210" s="370"/>
      <c r="C210" s="371" t="s">
        <v>353</v>
      </c>
      <c r="D210" s="372"/>
      <c r="E210" s="123">
        <f>SUM(E211:E221)</f>
        <v>152300</v>
      </c>
      <c r="F210" s="123"/>
      <c r="G210" s="123"/>
      <c r="H210" s="123">
        <f>SUM(H211:H221)</f>
        <v>0</v>
      </c>
      <c r="I210" s="242">
        <f>SUM(I211:I221)</f>
        <v>152300</v>
      </c>
    </row>
    <row r="211" spans="1:9" ht="12.75" x14ac:dyDescent="0.2">
      <c r="A211" s="54" t="s">
        <v>354</v>
      </c>
      <c r="B211" s="56" t="s">
        <v>355</v>
      </c>
      <c r="C211" s="124">
        <v>700</v>
      </c>
      <c r="D211" s="57">
        <v>0</v>
      </c>
      <c r="E211" s="57">
        <f>C211*D211</f>
        <v>0</v>
      </c>
      <c r="F211" s="57">
        <v>0</v>
      </c>
      <c r="G211" s="57">
        <v>0</v>
      </c>
      <c r="H211" s="57">
        <f>C211*G211</f>
        <v>0</v>
      </c>
      <c r="I211" s="243">
        <f>E211+H211</f>
        <v>0</v>
      </c>
    </row>
    <row r="212" spans="1:9" ht="12.75" x14ac:dyDescent="0.2">
      <c r="A212" s="57" t="s">
        <v>356</v>
      </c>
      <c r="B212" s="59" t="s">
        <v>355</v>
      </c>
      <c r="C212" s="125">
        <v>500</v>
      </c>
      <c r="D212" s="57">
        <v>20</v>
      </c>
      <c r="E212" s="57">
        <f t="shared" ref="E212:E221" si="35">C212*D212</f>
        <v>10000</v>
      </c>
      <c r="F212" s="57">
        <v>1</v>
      </c>
      <c r="G212" s="57">
        <v>5</v>
      </c>
      <c r="H212" s="57">
        <v>0</v>
      </c>
      <c r="I212" s="243">
        <f t="shared" ref="I212:I221" si="36">E212+H212</f>
        <v>10000</v>
      </c>
    </row>
    <row r="213" spans="1:9" ht="12.75" x14ac:dyDescent="0.2">
      <c r="A213" s="57" t="s">
        <v>410</v>
      </c>
      <c r="B213" s="59" t="s">
        <v>355</v>
      </c>
      <c r="C213" s="125">
        <v>300</v>
      </c>
      <c r="D213" s="57">
        <v>30</v>
      </c>
      <c r="E213" s="57">
        <f t="shared" si="35"/>
        <v>9000</v>
      </c>
      <c r="F213" s="57">
        <v>1</v>
      </c>
      <c r="G213" s="57">
        <v>150</v>
      </c>
      <c r="H213" s="57">
        <v>0</v>
      </c>
      <c r="I213" s="243">
        <f t="shared" si="36"/>
        <v>9000</v>
      </c>
    </row>
    <row r="214" spans="1:9" ht="12.75" x14ac:dyDescent="0.2">
      <c r="A214" s="57" t="s">
        <v>359</v>
      </c>
      <c r="B214" s="59" t="s">
        <v>355</v>
      </c>
      <c r="C214" s="57">
        <v>300</v>
      </c>
      <c r="D214" s="57">
        <v>200</v>
      </c>
      <c r="E214" s="57">
        <f t="shared" si="35"/>
        <v>60000</v>
      </c>
      <c r="F214" s="57">
        <v>1</v>
      </c>
      <c r="G214" s="57">
        <v>100</v>
      </c>
      <c r="H214" s="57">
        <v>0</v>
      </c>
      <c r="I214" s="243">
        <f t="shared" si="36"/>
        <v>60000</v>
      </c>
    </row>
    <row r="215" spans="1:9" ht="12.75" x14ac:dyDescent="0.2">
      <c r="A215" s="57" t="s">
        <v>396</v>
      </c>
      <c r="B215" s="59" t="s">
        <v>355</v>
      </c>
      <c r="C215" s="57">
        <v>200</v>
      </c>
      <c r="D215" s="57"/>
      <c r="E215" s="57">
        <f t="shared" si="35"/>
        <v>0</v>
      </c>
      <c r="F215" s="57">
        <v>1</v>
      </c>
      <c r="G215" s="57">
        <v>5</v>
      </c>
      <c r="H215" s="57">
        <v>0</v>
      </c>
      <c r="I215" s="243">
        <f t="shared" si="36"/>
        <v>0</v>
      </c>
    </row>
    <row r="216" spans="1:9" ht="12.75" x14ac:dyDescent="0.2">
      <c r="A216" s="57" t="s">
        <v>397</v>
      </c>
      <c r="B216" s="59" t="s">
        <v>355</v>
      </c>
      <c r="C216" s="57">
        <v>100</v>
      </c>
      <c r="D216" s="57">
        <v>0</v>
      </c>
      <c r="E216" s="57">
        <f t="shared" si="35"/>
        <v>0</v>
      </c>
      <c r="F216" s="57">
        <v>1</v>
      </c>
      <c r="G216" s="57">
        <v>5</v>
      </c>
      <c r="H216" s="57">
        <v>0</v>
      </c>
      <c r="I216" s="243">
        <f t="shared" si="36"/>
        <v>0</v>
      </c>
    </row>
    <row r="217" spans="1:9" ht="12.75" x14ac:dyDescent="0.2">
      <c r="A217" s="57" t="s">
        <v>387</v>
      </c>
      <c r="B217" s="126" t="s">
        <v>388</v>
      </c>
      <c r="C217" s="57">
        <v>150</v>
      </c>
      <c r="D217" s="57">
        <v>24</v>
      </c>
      <c r="E217" s="57">
        <f t="shared" si="35"/>
        <v>3600</v>
      </c>
      <c r="F217" s="57">
        <v>9</v>
      </c>
      <c r="G217" s="57">
        <v>0</v>
      </c>
      <c r="H217" s="57">
        <v>0</v>
      </c>
      <c r="I217" s="243">
        <f t="shared" si="36"/>
        <v>3600</v>
      </c>
    </row>
    <row r="218" spans="1:9" ht="12.75" x14ac:dyDescent="0.2">
      <c r="A218" s="57" t="s">
        <v>412</v>
      </c>
      <c r="B218" s="59" t="s">
        <v>365</v>
      </c>
      <c r="C218" s="57">
        <v>6500</v>
      </c>
      <c r="D218" s="57">
        <v>10</v>
      </c>
      <c r="E218" s="57">
        <f t="shared" si="35"/>
        <v>65000</v>
      </c>
      <c r="F218" s="57">
        <v>1</v>
      </c>
      <c r="G218" s="57">
        <v>2</v>
      </c>
      <c r="H218" s="57">
        <v>0</v>
      </c>
      <c r="I218" s="243">
        <f t="shared" si="36"/>
        <v>65000</v>
      </c>
    </row>
    <row r="219" spans="1:9" ht="12.75" x14ac:dyDescent="0.2">
      <c r="A219" s="57" t="s">
        <v>366</v>
      </c>
      <c r="B219" s="59" t="s">
        <v>367</v>
      </c>
      <c r="C219" s="57">
        <v>500</v>
      </c>
      <c r="D219" s="57">
        <v>6</v>
      </c>
      <c r="E219" s="57">
        <f t="shared" si="35"/>
        <v>3000</v>
      </c>
      <c r="F219" s="57">
        <v>9</v>
      </c>
      <c r="G219" s="57">
        <v>200</v>
      </c>
      <c r="H219" s="57">
        <v>0</v>
      </c>
      <c r="I219" s="243">
        <f t="shared" si="36"/>
        <v>3000</v>
      </c>
    </row>
    <row r="220" spans="1:9" ht="12.75" x14ac:dyDescent="0.2">
      <c r="A220" s="57" t="s">
        <v>368</v>
      </c>
      <c r="B220" s="126" t="s">
        <v>369</v>
      </c>
      <c r="C220" s="124">
        <v>0.25</v>
      </c>
      <c r="D220" s="57">
        <v>2000</v>
      </c>
      <c r="E220" s="57">
        <f t="shared" si="35"/>
        <v>500</v>
      </c>
      <c r="F220" s="57">
        <v>1</v>
      </c>
      <c r="G220" s="57">
        <v>20000</v>
      </c>
      <c r="H220" s="57">
        <v>0</v>
      </c>
      <c r="I220" s="243">
        <f t="shared" si="36"/>
        <v>500</v>
      </c>
    </row>
    <row r="221" spans="1:9" ht="12.75" x14ac:dyDescent="0.2">
      <c r="A221" s="57" t="s">
        <v>370</v>
      </c>
      <c r="B221" s="59" t="s">
        <v>376</v>
      </c>
      <c r="C221" s="57">
        <v>300</v>
      </c>
      <c r="D221" s="57">
        <v>4</v>
      </c>
      <c r="E221" s="57">
        <f t="shared" si="35"/>
        <v>1200</v>
      </c>
      <c r="F221" s="57">
        <v>9</v>
      </c>
      <c r="G221" s="57">
        <v>0</v>
      </c>
      <c r="H221" s="57">
        <v>0</v>
      </c>
      <c r="I221" s="243">
        <f t="shared" si="36"/>
        <v>1200</v>
      </c>
    </row>
    <row r="222" spans="1:9" ht="12.75" x14ac:dyDescent="0.2">
      <c r="A222" s="61"/>
      <c r="B222" s="61"/>
      <c r="C222" s="61"/>
      <c r="D222" s="61"/>
      <c r="E222" s="61"/>
      <c r="F222" s="61"/>
      <c r="G222" s="61"/>
      <c r="H222" s="61"/>
      <c r="I222" s="246"/>
    </row>
    <row r="223" spans="1:9" ht="38.25" customHeight="1" thickBot="1" x14ac:dyDescent="0.25">
      <c r="A223" s="369" t="s">
        <v>413</v>
      </c>
      <c r="B223" s="370"/>
      <c r="C223" s="371" t="s">
        <v>353</v>
      </c>
      <c r="D223" s="372"/>
      <c r="E223" s="123">
        <f>SUM(E224:E236)</f>
        <v>1187150</v>
      </c>
      <c r="F223" s="123"/>
      <c r="G223" s="123"/>
      <c r="H223" s="123">
        <f>SUM(H224:H234)</f>
        <v>0</v>
      </c>
      <c r="I223" s="242">
        <f>SUM(I224:I236)</f>
        <v>1187150</v>
      </c>
    </row>
    <row r="224" spans="1:9" ht="12.75" x14ac:dyDescent="0.2">
      <c r="A224" s="54" t="s">
        <v>354</v>
      </c>
      <c r="B224" s="56" t="s">
        <v>355</v>
      </c>
      <c r="C224" s="124">
        <v>700</v>
      </c>
      <c r="D224" s="57">
        <v>0</v>
      </c>
      <c r="E224" s="57">
        <f>C224*D224</f>
        <v>0</v>
      </c>
      <c r="F224" s="57">
        <v>0</v>
      </c>
      <c r="G224" s="57">
        <v>0</v>
      </c>
      <c r="H224" s="57">
        <f>C224*G224</f>
        <v>0</v>
      </c>
      <c r="I224" s="243">
        <f>E224+H224</f>
        <v>0</v>
      </c>
    </row>
    <row r="225" spans="1:9" ht="12.75" x14ac:dyDescent="0.2">
      <c r="A225" s="57" t="s">
        <v>356</v>
      </c>
      <c r="B225" s="59" t="s">
        <v>355</v>
      </c>
      <c r="C225" s="125">
        <v>500</v>
      </c>
      <c r="D225" s="57">
        <v>5</v>
      </c>
      <c r="E225" s="57">
        <f t="shared" ref="E225:E236" si="37">C225*D225</f>
        <v>2500</v>
      </c>
      <c r="F225" s="57">
        <v>1</v>
      </c>
      <c r="G225" s="57">
        <v>5</v>
      </c>
      <c r="H225" s="57">
        <v>0</v>
      </c>
      <c r="I225" s="243">
        <f t="shared" ref="I225:I236" si="38">E225+H225</f>
        <v>2500</v>
      </c>
    </row>
    <row r="226" spans="1:9" ht="12.75" x14ac:dyDescent="0.2">
      <c r="A226" s="57" t="s">
        <v>414</v>
      </c>
      <c r="B226" s="59" t="s">
        <v>355</v>
      </c>
      <c r="C226" s="125">
        <v>300</v>
      </c>
      <c r="D226" s="57">
        <v>20</v>
      </c>
      <c r="E226" s="57">
        <f t="shared" si="37"/>
        <v>6000</v>
      </c>
      <c r="F226" s="57">
        <v>1</v>
      </c>
      <c r="G226" s="57">
        <v>150</v>
      </c>
      <c r="H226" s="57">
        <v>0</v>
      </c>
      <c r="I226" s="243">
        <f t="shared" si="38"/>
        <v>6000</v>
      </c>
    </row>
    <row r="227" spans="1:9" ht="12.75" x14ac:dyDescent="0.2">
      <c r="A227" s="57" t="s">
        <v>359</v>
      </c>
      <c r="B227" s="59" t="s">
        <v>355</v>
      </c>
      <c r="C227" s="57">
        <v>300</v>
      </c>
      <c r="D227" s="57">
        <v>167</v>
      </c>
      <c r="E227" s="57">
        <f t="shared" si="37"/>
        <v>50100</v>
      </c>
      <c r="F227" s="57">
        <v>1</v>
      </c>
      <c r="G227" s="57">
        <v>100</v>
      </c>
      <c r="H227" s="57">
        <v>0</v>
      </c>
      <c r="I227" s="243">
        <f t="shared" si="38"/>
        <v>50100</v>
      </c>
    </row>
    <row r="228" spans="1:9" ht="12.75" x14ac:dyDescent="0.2">
      <c r="A228" s="57" t="s">
        <v>396</v>
      </c>
      <c r="B228" s="59" t="s">
        <v>355</v>
      </c>
      <c r="C228" s="57">
        <v>200</v>
      </c>
      <c r="D228" s="57">
        <v>0</v>
      </c>
      <c r="E228" s="57">
        <f t="shared" si="37"/>
        <v>0</v>
      </c>
      <c r="F228" s="57">
        <v>1</v>
      </c>
      <c r="G228" s="57">
        <v>5</v>
      </c>
      <c r="H228" s="57">
        <v>0</v>
      </c>
      <c r="I228" s="243">
        <f t="shared" si="38"/>
        <v>0</v>
      </c>
    </row>
    <row r="229" spans="1:9" ht="12.75" x14ac:dyDescent="0.2">
      <c r="A229" s="57" t="s">
        <v>397</v>
      </c>
      <c r="B229" s="59" t="s">
        <v>355</v>
      </c>
      <c r="C229" s="57">
        <v>100</v>
      </c>
      <c r="D229" s="57">
        <v>0</v>
      </c>
      <c r="E229" s="57">
        <f t="shared" si="37"/>
        <v>0</v>
      </c>
      <c r="F229" s="57">
        <v>1</v>
      </c>
      <c r="G229" s="57">
        <v>5</v>
      </c>
      <c r="H229" s="57">
        <v>0</v>
      </c>
      <c r="I229" s="243">
        <f t="shared" si="38"/>
        <v>0</v>
      </c>
    </row>
    <row r="230" spans="1:9" ht="12.75" x14ac:dyDescent="0.2">
      <c r="A230" s="57" t="s">
        <v>387</v>
      </c>
      <c r="B230" s="126" t="s">
        <v>388</v>
      </c>
      <c r="C230" s="57">
        <v>150</v>
      </c>
      <c r="D230" s="57">
        <v>10</v>
      </c>
      <c r="E230" s="57">
        <f t="shared" si="37"/>
        <v>1500</v>
      </c>
      <c r="F230" s="57">
        <v>9</v>
      </c>
      <c r="G230" s="57">
        <v>0</v>
      </c>
      <c r="H230" s="57">
        <v>0</v>
      </c>
      <c r="I230" s="243">
        <f t="shared" si="38"/>
        <v>1500</v>
      </c>
    </row>
    <row r="231" spans="1:9" ht="12.75" x14ac:dyDescent="0.2">
      <c r="A231" s="57" t="s">
        <v>364</v>
      </c>
      <c r="B231" s="59" t="s">
        <v>365</v>
      </c>
      <c r="C231" s="57">
        <v>2500</v>
      </c>
      <c r="D231" s="57">
        <v>1</v>
      </c>
      <c r="E231" s="57">
        <f t="shared" si="37"/>
        <v>2500</v>
      </c>
      <c r="F231" s="57">
        <v>1</v>
      </c>
      <c r="G231" s="57">
        <v>2</v>
      </c>
      <c r="H231" s="57">
        <v>0</v>
      </c>
      <c r="I231" s="243">
        <f t="shared" si="38"/>
        <v>2500</v>
      </c>
    </row>
    <row r="232" spans="1:9" ht="12.75" x14ac:dyDescent="0.2">
      <c r="A232" s="57" t="s">
        <v>366</v>
      </c>
      <c r="B232" s="55" t="s">
        <v>367</v>
      </c>
      <c r="C232" s="57">
        <v>500</v>
      </c>
      <c r="D232" s="57">
        <v>6</v>
      </c>
      <c r="E232" s="57">
        <f t="shared" si="37"/>
        <v>3000</v>
      </c>
      <c r="F232" s="57">
        <v>9</v>
      </c>
      <c r="G232" s="57">
        <v>200</v>
      </c>
      <c r="H232" s="57">
        <v>0</v>
      </c>
      <c r="I232" s="243">
        <f t="shared" si="38"/>
        <v>3000</v>
      </c>
    </row>
    <row r="233" spans="1:9" ht="12.75" x14ac:dyDescent="0.2">
      <c r="A233" s="57" t="s">
        <v>368</v>
      </c>
      <c r="B233" s="104" t="s">
        <v>369</v>
      </c>
      <c r="C233" s="124">
        <v>0.25</v>
      </c>
      <c r="D233" s="57">
        <v>1400</v>
      </c>
      <c r="E233" s="57">
        <f t="shared" si="37"/>
        <v>350</v>
      </c>
      <c r="F233" s="57">
        <v>1</v>
      </c>
      <c r="G233" s="57">
        <v>20000</v>
      </c>
      <c r="H233" s="57">
        <v>0</v>
      </c>
      <c r="I233" s="243">
        <f t="shared" si="38"/>
        <v>350</v>
      </c>
    </row>
    <row r="234" spans="1:9" ht="12.75" x14ac:dyDescent="0.2">
      <c r="A234" s="57" t="s">
        <v>370</v>
      </c>
      <c r="B234" s="55" t="s">
        <v>376</v>
      </c>
      <c r="C234" s="57">
        <v>300</v>
      </c>
      <c r="D234" s="57">
        <v>4</v>
      </c>
      <c r="E234" s="57">
        <f t="shared" si="37"/>
        <v>1200</v>
      </c>
      <c r="F234" s="57">
        <v>9</v>
      </c>
      <c r="G234" s="57">
        <v>0</v>
      </c>
      <c r="H234" s="57">
        <v>0</v>
      </c>
      <c r="I234" s="243">
        <f t="shared" si="38"/>
        <v>1200</v>
      </c>
    </row>
    <row r="235" spans="1:9" ht="25.5" x14ac:dyDescent="0.2">
      <c r="A235" s="65" t="s">
        <v>340</v>
      </c>
      <c r="B235" s="81" t="s">
        <v>415</v>
      </c>
      <c r="C235" s="57">
        <v>1000000</v>
      </c>
      <c r="D235" s="57">
        <v>1</v>
      </c>
      <c r="E235" s="57">
        <f t="shared" si="37"/>
        <v>1000000</v>
      </c>
      <c r="F235" s="57"/>
      <c r="G235" s="57"/>
      <c r="H235" s="57"/>
      <c r="I235" s="243">
        <f t="shared" si="38"/>
        <v>1000000</v>
      </c>
    </row>
    <row r="236" spans="1:9" ht="12.75" x14ac:dyDescent="0.2">
      <c r="A236" s="57" t="s">
        <v>416</v>
      </c>
      <c r="B236" s="55" t="s">
        <v>417</v>
      </c>
      <c r="C236" s="57">
        <v>10000</v>
      </c>
      <c r="D236" s="57">
        <v>12</v>
      </c>
      <c r="E236" s="57">
        <f t="shared" si="37"/>
        <v>120000</v>
      </c>
      <c r="F236" s="57"/>
      <c r="G236" s="57"/>
      <c r="H236" s="57"/>
      <c r="I236" s="243">
        <f t="shared" si="38"/>
        <v>120000</v>
      </c>
    </row>
    <row r="237" spans="1:9" ht="12.75" x14ac:dyDescent="0.2">
      <c r="A237" s="61"/>
      <c r="B237" s="62"/>
      <c r="C237" s="61"/>
      <c r="D237" s="61"/>
      <c r="E237" s="61"/>
      <c r="F237" s="61"/>
      <c r="G237" s="61"/>
      <c r="H237" s="61"/>
      <c r="I237" s="246"/>
    </row>
    <row r="238" spans="1:9" ht="13.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246"/>
    </row>
    <row r="239" spans="1:9" ht="39.75" customHeight="1" thickBot="1" x14ac:dyDescent="0.35">
      <c r="A239" s="377" t="s">
        <v>418</v>
      </c>
      <c r="B239" s="378"/>
      <c r="C239" s="378"/>
      <c r="D239" s="378"/>
      <c r="E239" s="378"/>
      <c r="F239" s="378"/>
      <c r="G239" s="378"/>
      <c r="H239" s="378"/>
      <c r="I239" s="379"/>
    </row>
    <row r="240" spans="1:9" ht="13.5" customHeight="1" thickBot="1" x14ac:dyDescent="0.25">
      <c r="A240" s="380" t="s">
        <v>419</v>
      </c>
      <c r="B240" s="381"/>
      <c r="C240" s="381"/>
      <c r="D240" s="381"/>
      <c r="E240" s="381"/>
      <c r="F240" s="381"/>
      <c r="G240" s="381"/>
      <c r="H240" s="381"/>
      <c r="I240" s="382"/>
    </row>
    <row r="241" spans="1:9" ht="13.5" customHeight="1" x14ac:dyDescent="0.2">
      <c r="A241" s="54"/>
      <c r="B241" s="68"/>
      <c r="C241" s="54"/>
      <c r="D241" s="53"/>
      <c r="E241" s="53"/>
      <c r="F241" s="53"/>
      <c r="G241" s="53"/>
      <c r="H241" s="53"/>
      <c r="I241" s="248"/>
    </row>
    <row r="242" spans="1:9" ht="51.75" customHeight="1" thickBot="1" x14ac:dyDescent="0.25">
      <c r="A242" s="369" t="s">
        <v>151</v>
      </c>
      <c r="B242" s="370"/>
      <c r="C242" s="371" t="s">
        <v>353</v>
      </c>
      <c r="D242" s="372"/>
      <c r="E242" s="123">
        <f>SUM(E243:E255)</f>
        <v>79600</v>
      </c>
      <c r="F242" s="123"/>
      <c r="G242" s="123"/>
      <c r="H242" s="123">
        <f>SUM(H243:H254)</f>
        <v>0</v>
      </c>
      <c r="I242" s="242">
        <f>SUM(I243:I255)</f>
        <v>79600</v>
      </c>
    </row>
    <row r="243" spans="1:9" ht="13.5" customHeight="1" x14ac:dyDescent="0.2">
      <c r="A243" s="54" t="s">
        <v>354</v>
      </c>
      <c r="B243" s="56" t="s">
        <v>355</v>
      </c>
      <c r="C243" s="124">
        <v>700</v>
      </c>
      <c r="D243" s="57">
        <v>0</v>
      </c>
      <c r="E243" s="57">
        <f>C243*D243</f>
        <v>0</v>
      </c>
      <c r="F243" s="57">
        <v>0</v>
      </c>
      <c r="G243" s="57">
        <v>0</v>
      </c>
      <c r="H243" s="57">
        <f>C243*G243</f>
        <v>0</v>
      </c>
      <c r="I243" s="243">
        <f>E243+H243</f>
        <v>0</v>
      </c>
    </row>
    <row r="244" spans="1:9" ht="13.5" customHeight="1" x14ac:dyDescent="0.2">
      <c r="A244" s="57" t="s">
        <v>356</v>
      </c>
      <c r="B244" s="59" t="s">
        <v>355</v>
      </c>
      <c r="C244" s="125">
        <v>500</v>
      </c>
      <c r="D244" s="57">
        <v>5</v>
      </c>
      <c r="E244" s="57">
        <f t="shared" ref="E244:E255" si="39">C244*D244</f>
        <v>2500</v>
      </c>
      <c r="F244" s="57">
        <v>9</v>
      </c>
      <c r="G244" s="57">
        <v>0</v>
      </c>
      <c r="H244" s="57">
        <f t="shared" ref="H244:H254" si="40">C244*G244</f>
        <v>0</v>
      </c>
      <c r="I244" s="243">
        <f t="shared" ref="I244:I255" si="41">E244+H244</f>
        <v>2500</v>
      </c>
    </row>
    <row r="245" spans="1:9" ht="13.5" customHeight="1" x14ac:dyDescent="0.2">
      <c r="A245" s="57" t="s">
        <v>420</v>
      </c>
      <c r="B245" s="59" t="s">
        <v>355</v>
      </c>
      <c r="C245" s="125">
        <v>300</v>
      </c>
      <c r="D245" s="57">
        <v>0</v>
      </c>
      <c r="E245" s="57">
        <f t="shared" si="39"/>
        <v>0</v>
      </c>
      <c r="F245" s="57">
        <v>9</v>
      </c>
      <c r="G245" s="57">
        <v>0</v>
      </c>
      <c r="H245" s="57">
        <f t="shared" si="40"/>
        <v>0</v>
      </c>
      <c r="I245" s="243">
        <f t="shared" si="41"/>
        <v>0</v>
      </c>
    </row>
    <row r="246" spans="1:9" ht="13.5" customHeight="1" x14ac:dyDescent="0.2">
      <c r="A246" s="57" t="s">
        <v>421</v>
      </c>
      <c r="B246" s="59" t="s">
        <v>355</v>
      </c>
      <c r="C246" s="125">
        <v>6000</v>
      </c>
      <c r="D246" s="57">
        <v>6</v>
      </c>
      <c r="E246" s="57">
        <f t="shared" si="39"/>
        <v>36000</v>
      </c>
      <c r="F246" s="57">
        <v>0</v>
      </c>
      <c r="G246" s="57">
        <v>0</v>
      </c>
      <c r="H246" s="57">
        <f t="shared" si="40"/>
        <v>0</v>
      </c>
      <c r="I246" s="243">
        <f t="shared" si="41"/>
        <v>36000</v>
      </c>
    </row>
    <row r="247" spans="1:9" ht="13.5" customHeight="1" x14ac:dyDescent="0.2">
      <c r="A247" s="57" t="s">
        <v>359</v>
      </c>
      <c r="B247" s="59" t="s">
        <v>355</v>
      </c>
      <c r="C247" s="57">
        <v>100</v>
      </c>
      <c r="D247" s="57">
        <v>100</v>
      </c>
      <c r="E247" s="57">
        <f t="shared" si="39"/>
        <v>10000</v>
      </c>
      <c r="F247" s="57">
        <v>9</v>
      </c>
      <c r="G247" s="57">
        <v>0</v>
      </c>
      <c r="H247" s="57">
        <f t="shared" si="40"/>
        <v>0</v>
      </c>
      <c r="I247" s="243">
        <f t="shared" si="41"/>
        <v>10000</v>
      </c>
    </row>
    <row r="248" spans="1:9" ht="13.5" customHeight="1" x14ac:dyDescent="0.2">
      <c r="A248" s="57" t="s">
        <v>396</v>
      </c>
      <c r="B248" s="59" t="s">
        <v>355</v>
      </c>
      <c r="C248" s="57">
        <v>100</v>
      </c>
      <c r="D248" s="57">
        <v>0</v>
      </c>
      <c r="E248" s="57">
        <f t="shared" si="39"/>
        <v>0</v>
      </c>
      <c r="F248" s="57">
        <v>1</v>
      </c>
      <c r="G248" s="57">
        <v>0</v>
      </c>
      <c r="H248" s="57">
        <f t="shared" si="40"/>
        <v>0</v>
      </c>
      <c r="I248" s="243">
        <f t="shared" si="41"/>
        <v>0</v>
      </c>
    </row>
    <row r="249" spans="1:9" ht="13.5" customHeight="1" x14ac:dyDescent="0.2">
      <c r="A249" s="57" t="s">
        <v>397</v>
      </c>
      <c r="B249" s="59" t="s">
        <v>355</v>
      </c>
      <c r="C249" s="57">
        <v>100</v>
      </c>
      <c r="D249" s="57">
        <v>0</v>
      </c>
      <c r="E249" s="57">
        <f t="shared" si="39"/>
        <v>0</v>
      </c>
      <c r="F249" s="57">
        <v>1</v>
      </c>
      <c r="G249" s="57">
        <v>0</v>
      </c>
      <c r="H249" s="57">
        <f t="shared" si="40"/>
        <v>0</v>
      </c>
      <c r="I249" s="243">
        <f t="shared" si="41"/>
        <v>0</v>
      </c>
    </row>
    <row r="250" spans="1:9" ht="13.5" customHeight="1" x14ac:dyDescent="0.2">
      <c r="A250" s="57" t="s">
        <v>387</v>
      </c>
      <c r="B250" s="126" t="s">
        <v>388</v>
      </c>
      <c r="C250" s="57">
        <v>150</v>
      </c>
      <c r="D250" s="57">
        <v>6</v>
      </c>
      <c r="E250" s="57">
        <f t="shared" si="39"/>
        <v>900</v>
      </c>
      <c r="F250" s="57">
        <v>9</v>
      </c>
      <c r="G250" s="57">
        <v>0</v>
      </c>
      <c r="H250" s="57">
        <f t="shared" si="40"/>
        <v>0</v>
      </c>
      <c r="I250" s="243">
        <f t="shared" si="41"/>
        <v>900</v>
      </c>
    </row>
    <row r="251" spans="1:9" ht="13.5" customHeight="1" x14ac:dyDescent="0.2">
      <c r="A251" s="57" t="s">
        <v>364</v>
      </c>
      <c r="B251" s="59" t="s">
        <v>365</v>
      </c>
      <c r="C251" s="57">
        <v>1000</v>
      </c>
      <c r="D251" s="57">
        <v>2</v>
      </c>
      <c r="E251" s="57">
        <f t="shared" si="39"/>
        <v>2000</v>
      </c>
      <c r="F251" s="57">
        <v>9</v>
      </c>
      <c r="G251" s="57">
        <v>0</v>
      </c>
      <c r="H251" s="57">
        <f t="shared" si="40"/>
        <v>0</v>
      </c>
      <c r="I251" s="243">
        <f t="shared" si="41"/>
        <v>2000</v>
      </c>
    </row>
    <row r="252" spans="1:9" ht="13.5" customHeight="1" x14ac:dyDescent="0.2">
      <c r="A252" s="57" t="s">
        <v>366</v>
      </c>
      <c r="B252" s="59" t="s">
        <v>367</v>
      </c>
      <c r="C252" s="57">
        <v>500</v>
      </c>
      <c r="D252" s="57">
        <v>4</v>
      </c>
      <c r="E252" s="57">
        <f t="shared" si="39"/>
        <v>2000</v>
      </c>
      <c r="F252" s="57">
        <v>9</v>
      </c>
      <c r="G252" s="57">
        <v>0</v>
      </c>
      <c r="H252" s="57">
        <f t="shared" si="40"/>
        <v>0</v>
      </c>
      <c r="I252" s="243">
        <f t="shared" si="41"/>
        <v>2000</v>
      </c>
    </row>
    <row r="253" spans="1:9" ht="13.5" customHeight="1" x14ac:dyDescent="0.2">
      <c r="A253" s="57" t="s">
        <v>368</v>
      </c>
      <c r="B253" s="126" t="s">
        <v>369</v>
      </c>
      <c r="C253" s="124">
        <v>0.25</v>
      </c>
      <c r="D253" s="57">
        <v>20000</v>
      </c>
      <c r="E253" s="57">
        <f t="shared" si="39"/>
        <v>5000</v>
      </c>
      <c r="F253" s="57">
        <v>9</v>
      </c>
      <c r="G253" s="57">
        <v>0</v>
      </c>
      <c r="H253" s="57">
        <f t="shared" si="40"/>
        <v>0</v>
      </c>
      <c r="I253" s="243">
        <f t="shared" si="41"/>
        <v>5000</v>
      </c>
    </row>
    <row r="254" spans="1:9" ht="13.5" customHeight="1" x14ac:dyDescent="0.2">
      <c r="A254" s="57" t="s">
        <v>370</v>
      </c>
      <c r="B254" s="59" t="s">
        <v>376</v>
      </c>
      <c r="C254" s="57">
        <v>300</v>
      </c>
      <c r="D254" s="57">
        <v>4</v>
      </c>
      <c r="E254" s="57">
        <f t="shared" si="39"/>
        <v>1200</v>
      </c>
      <c r="F254" s="57">
        <v>0</v>
      </c>
      <c r="G254" s="57">
        <v>0</v>
      </c>
      <c r="H254" s="57">
        <f t="shared" si="40"/>
        <v>0</v>
      </c>
      <c r="I254" s="243">
        <f t="shared" si="41"/>
        <v>1200</v>
      </c>
    </row>
    <row r="255" spans="1:9" ht="13.5" customHeight="1" x14ac:dyDescent="0.2">
      <c r="A255" s="57" t="s">
        <v>422</v>
      </c>
      <c r="B255" s="57" t="s">
        <v>423</v>
      </c>
      <c r="C255" s="57">
        <v>20000</v>
      </c>
      <c r="D255" s="57">
        <v>1</v>
      </c>
      <c r="E255" s="57">
        <f t="shared" si="39"/>
        <v>20000</v>
      </c>
      <c r="F255" s="57"/>
      <c r="G255" s="57"/>
      <c r="H255" s="57"/>
      <c r="I255" s="243">
        <f t="shared" si="41"/>
        <v>20000</v>
      </c>
    </row>
    <row r="256" spans="1:9" ht="13.5" customHeight="1" x14ac:dyDescent="0.2">
      <c r="A256" s="50"/>
      <c r="B256" s="72"/>
      <c r="C256" s="51"/>
      <c r="D256" s="52"/>
      <c r="E256" s="54"/>
      <c r="F256" s="54"/>
      <c r="G256" s="54"/>
      <c r="H256" s="54"/>
      <c r="I256" s="247"/>
    </row>
    <row r="257" spans="1:9" ht="45" customHeight="1" thickBot="1" x14ac:dyDescent="0.25">
      <c r="A257" s="373" t="s">
        <v>424</v>
      </c>
      <c r="B257" s="383"/>
      <c r="C257" s="371" t="s">
        <v>353</v>
      </c>
      <c r="D257" s="372"/>
      <c r="E257" s="123">
        <f>SUM(E258:E271)</f>
        <v>105725</v>
      </c>
      <c r="F257" s="123"/>
      <c r="G257" s="123"/>
      <c r="H257" s="123">
        <f>SUM(H258:H269)</f>
        <v>0</v>
      </c>
      <c r="I257" s="242">
        <f>SUM(I258:I271)</f>
        <v>105725</v>
      </c>
    </row>
    <row r="258" spans="1:9" ht="13.5" customHeight="1" x14ac:dyDescent="0.2">
      <c r="A258" s="54" t="s">
        <v>354</v>
      </c>
      <c r="B258" s="56" t="s">
        <v>355</v>
      </c>
      <c r="C258" s="124">
        <v>700</v>
      </c>
      <c r="D258" s="57">
        <v>0</v>
      </c>
      <c r="E258" s="57">
        <f>C258*D258</f>
        <v>0</v>
      </c>
      <c r="F258" s="57">
        <v>1</v>
      </c>
      <c r="G258" s="57">
        <v>0</v>
      </c>
      <c r="H258" s="57">
        <f>C258*G258</f>
        <v>0</v>
      </c>
      <c r="I258" s="243">
        <f>E258+H258</f>
        <v>0</v>
      </c>
    </row>
    <row r="259" spans="1:9" ht="13.5" customHeight="1" x14ac:dyDescent="0.2">
      <c r="A259" s="57" t="s">
        <v>356</v>
      </c>
      <c r="B259" s="59" t="s">
        <v>355</v>
      </c>
      <c r="C259" s="125">
        <v>500</v>
      </c>
      <c r="D259" s="57">
        <v>5</v>
      </c>
      <c r="E259" s="57">
        <f t="shared" ref="E259:E271" si="42">C259*D259</f>
        <v>2500</v>
      </c>
      <c r="F259" s="57">
        <v>30</v>
      </c>
      <c r="G259" s="57">
        <v>0</v>
      </c>
      <c r="H259" s="57">
        <f t="shared" ref="H259:H271" si="43">C259*G259</f>
        <v>0</v>
      </c>
      <c r="I259" s="243">
        <f t="shared" ref="I259:I271" si="44">E259+H259</f>
        <v>2500</v>
      </c>
    </row>
    <row r="260" spans="1:9" ht="13.5" customHeight="1" x14ac:dyDescent="0.2">
      <c r="A260" s="57" t="s">
        <v>420</v>
      </c>
      <c r="B260" s="59" t="s">
        <v>355</v>
      </c>
      <c r="C260" s="125">
        <v>300</v>
      </c>
      <c r="D260" s="57">
        <v>10</v>
      </c>
      <c r="E260" s="57">
        <f t="shared" si="42"/>
        <v>3000</v>
      </c>
      <c r="F260" s="57">
        <v>30</v>
      </c>
      <c r="G260" s="57">
        <v>0</v>
      </c>
      <c r="H260" s="57">
        <f t="shared" si="43"/>
        <v>0</v>
      </c>
      <c r="I260" s="243">
        <f t="shared" si="44"/>
        <v>3000</v>
      </c>
    </row>
    <row r="261" spans="1:9" ht="13.5" customHeight="1" x14ac:dyDescent="0.2">
      <c r="A261" s="57" t="s">
        <v>425</v>
      </c>
      <c r="B261" s="59" t="s">
        <v>355</v>
      </c>
      <c r="C261" s="125">
        <v>6000</v>
      </c>
      <c r="D261" s="57">
        <v>6</v>
      </c>
      <c r="E261" s="57">
        <f t="shared" si="42"/>
        <v>36000</v>
      </c>
      <c r="F261" s="57">
        <v>30</v>
      </c>
      <c r="G261" s="57">
        <v>0</v>
      </c>
      <c r="H261" s="57">
        <f t="shared" si="43"/>
        <v>0</v>
      </c>
      <c r="I261" s="243">
        <f t="shared" si="44"/>
        <v>36000</v>
      </c>
    </row>
    <row r="262" spans="1:9" ht="13.5" customHeight="1" x14ac:dyDescent="0.2">
      <c r="A262" s="57" t="s">
        <v>359</v>
      </c>
      <c r="B262" s="59" t="s">
        <v>355</v>
      </c>
      <c r="C262" s="57">
        <v>100</v>
      </c>
      <c r="D262" s="57">
        <v>50</v>
      </c>
      <c r="E262" s="57">
        <f t="shared" si="42"/>
        <v>5000</v>
      </c>
      <c r="F262" s="57">
        <v>30</v>
      </c>
      <c r="G262" s="57">
        <v>0</v>
      </c>
      <c r="H262" s="57">
        <f t="shared" si="43"/>
        <v>0</v>
      </c>
      <c r="I262" s="243">
        <f t="shared" si="44"/>
        <v>5000</v>
      </c>
    </row>
    <row r="263" spans="1:9" ht="13.5" customHeight="1" x14ac:dyDescent="0.2">
      <c r="A263" s="57" t="s">
        <v>396</v>
      </c>
      <c r="B263" s="59" t="s">
        <v>355</v>
      </c>
      <c r="C263" s="57">
        <v>100</v>
      </c>
      <c r="D263" s="57">
        <v>5</v>
      </c>
      <c r="E263" s="57">
        <f t="shared" si="42"/>
        <v>500</v>
      </c>
      <c r="F263" s="57">
        <v>30</v>
      </c>
      <c r="G263" s="57">
        <v>0</v>
      </c>
      <c r="H263" s="57">
        <f t="shared" si="43"/>
        <v>0</v>
      </c>
      <c r="I263" s="243">
        <f t="shared" si="44"/>
        <v>500</v>
      </c>
    </row>
    <row r="264" spans="1:9" ht="13.5" customHeight="1" x14ac:dyDescent="0.2">
      <c r="A264" s="57" t="s">
        <v>397</v>
      </c>
      <c r="B264" s="59" t="s">
        <v>355</v>
      </c>
      <c r="C264" s="57">
        <v>100</v>
      </c>
      <c r="D264" s="57">
        <v>0</v>
      </c>
      <c r="E264" s="57">
        <f t="shared" si="42"/>
        <v>0</v>
      </c>
      <c r="F264" s="57">
        <v>30</v>
      </c>
      <c r="G264" s="57">
        <v>0</v>
      </c>
      <c r="H264" s="57">
        <f t="shared" si="43"/>
        <v>0</v>
      </c>
      <c r="I264" s="243">
        <f t="shared" si="44"/>
        <v>0</v>
      </c>
    </row>
    <row r="265" spans="1:9" ht="13.5" customHeight="1" x14ac:dyDescent="0.2">
      <c r="A265" s="57" t="s">
        <v>387</v>
      </c>
      <c r="B265" s="126" t="s">
        <v>388</v>
      </c>
      <c r="C265" s="57">
        <v>150</v>
      </c>
      <c r="D265" s="57">
        <v>4</v>
      </c>
      <c r="E265" s="57">
        <f t="shared" si="42"/>
        <v>600</v>
      </c>
      <c r="F265" s="57">
        <v>30</v>
      </c>
      <c r="G265" s="57">
        <v>0</v>
      </c>
      <c r="H265" s="57">
        <f t="shared" si="43"/>
        <v>0</v>
      </c>
      <c r="I265" s="243">
        <f t="shared" si="44"/>
        <v>600</v>
      </c>
    </row>
    <row r="266" spans="1:9" ht="13.5" customHeight="1" x14ac:dyDescent="0.2">
      <c r="A266" s="57" t="s">
        <v>364</v>
      </c>
      <c r="B266" s="59" t="s">
        <v>365</v>
      </c>
      <c r="C266" s="57">
        <v>1000</v>
      </c>
      <c r="D266" s="57">
        <v>0</v>
      </c>
      <c r="E266" s="57">
        <f t="shared" si="42"/>
        <v>0</v>
      </c>
      <c r="F266" s="57">
        <v>30</v>
      </c>
      <c r="G266" s="57">
        <v>0</v>
      </c>
      <c r="H266" s="57">
        <f t="shared" si="43"/>
        <v>0</v>
      </c>
      <c r="I266" s="243">
        <f t="shared" si="44"/>
        <v>0</v>
      </c>
    </row>
    <row r="267" spans="1:9" ht="13.5" customHeight="1" x14ac:dyDescent="0.2">
      <c r="A267" s="57" t="s">
        <v>366</v>
      </c>
      <c r="B267" s="59" t="s">
        <v>367</v>
      </c>
      <c r="C267" s="57">
        <v>500</v>
      </c>
      <c r="D267" s="57">
        <v>10</v>
      </c>
      <c r="E267" s="57">
        <f t="shared" si="42"/>
        <v>5000</v>
      </c>
      <c r="F267" s="57">
        <v>30</v>
      </c>
      <c r="G267" s="57">
        <v>0</v>
      </c>
      <c r="H267" s="57">
        <f t="shared" si="43"/>
        <v>0</v>
      </c>
      <c r="I267" s="243">
        <f t="shared" si="44"/>
        <v>5000</v>
      </c>
    </row>
    <row r="268" spans="1:9" ht="13.5" customHeight="1" x14ac:dyDescent="0.2">
      <c r="A268" s="57" t="s">
        <v>368</v>
      </c>
      <c r="B268" s="126" t="s">
        <v>369</v>
      </c>
      <c r="C268" s="124">
        <v>0.25</v>
      </c>
      <c r="D268" s="57">
        <v>500</v>
      </c>
      <c r="E268" s="57">
        <f t="shared" si="42"/>
        <v>125</v>
      </c>
      <c r="F268" s="57">
        <v>30</v>
      </c>
      <c r="G268" s="57">
        <v>0</v>
      </c>
      <c r="H268" s="57">
        <f t="shared" si="43"/>
        <v>0</v>
      </c>
      <c r="I268" s="243">
        <f t="shared" si="44"/>
        <v>125</v>
      </c>
    </row>
    <row r="269" spans="1:9" ht="13.5" customHeight="1" x14ac:dyDescent="0.2">
      <c r="A269" s="57" t="s">
        <v>370</v>
      </c>
      <c r="B269" s="59" t="s">
        <v>376</v>
      </c>
      <c r="C269" s="57">
        <v>300</v>
      </c>
      <c r="D269" s="57">
        <v>10</v>
      </c>
      <c r="E269" s="57">
        <f t="shared" si="42"/>
        <v>3000</v>
      </c>
      <c r="F269" s="57">
        <v>0</v>
      </c>
      <c r="G269" s="57">
        <v>0</v>
      </c>
      <c r="H269" s="57">
        <f t="shared" si="43"/>
        <v>0</v>
      </c>
      <c r="I269" s="243">
        <f t="shared" si="44"/>
        <v>3000</v>
      </c>
    </row>
    <row r="270" spans="1:9" ht="13.5" customHeight="1" x14ac:dyDescent="0.2">
      <c r="A270" s="57" t="s">
        <v>426</v>
      </c>
      <c r="B270" s="57" t="s">
        <v>427</v>
      </c>
      <c r="C270" s="57">
        <v>20000</v>
      </c>
      <c r="D270" s="57">
        <v>1</v>
      </c>
      <c r="E270" s="57">
        <f t="shared" si="42"/>
        <v>20000</v>
      </c>
      <c r="F270" s="57"/>
      <c r="G270" s="57">
        <v>0</v>
      </c>
      <c r="H270" s="57">
        <f t="shared" si="43"/>
        <v>0</v>
      </c>
      <c r="I270" s="243">
        <f t="shared" si="44"/>
        <v>20000</v>
      </c>
    </row>
    <row r="271" spans="1:9" ht="13.5" customHeight="1" x14ac:dyDescent="0.2">
      <c r="A271" s="69" t="s">
        <v>428</v>
      </c>
      <c r="B271" s="69" t="s">
        <v>429</v>
      </c>
      <c r="C271" s="69">
        <v>10000</v>
      </c>
      <c r="D271" s="69">
        <v>3</v>
      </c>
      <c r="E271" s="69">
        <f t="shared" si="42"/>
        <v>30000</v>
      </c>
      <c r="F271" s="69"/>
      <c r="G271" s="69">
        <v>0</v>
      </c>
      <c r="H271" s="69">
        <f t="shared" si="43"/>
        <v>0</v>
      </c>
      <c r="I271" s="249">
        <f t="shared" si="44"/>
        <v>30000</v>
      </c>
    </row>
    <row r="272" spans="1:9" ht="13.5" customHeight="1" thickBot="1" x14ac:dyDescent="0.25">
      <c r="A272" s="61"/>
      <c r="B272" s="76"/>
      <c r="C272" s="76"/>
      <c r="D272" s="63"/>
      <c r="E272" s="61"/>
      <c r="F272" s="64"/>
      <c r="G272" s="76"/>
      <c r="H272" s="76"/>
      <c r="I272" s="250"/>
    </row>
    <row r="273" spans="1:9" ht="13.5" thickBot="1" x14ac:dyDescent="0.25">
      <c r="A273" s="132" t="s">
        <v>430</v>
      </c>
      <c r="B273" s="74"/>
      <c r="C273" s="133"/>
      <c r="D273" s="134"/>
      <c r="E273" s="251">
        <f>+E257+E242+E103+E223+E210+E196+E85+E71+E37+E22+E7+E178+E163+E148+E134+E119</f>
        <v>7719190.75</v>
      </c>
      <c r="F273" s="251"/>
      <c r="G273" s="251"/>
      <c r="H273" s="251"/>
      <c r="I273" s="251">
        <f>+I257+I242+I103+I223+I210+I196+I85+I71+I37+I22+I7+I178+I163+I148+I134+I119</f>
        <v>7719190.75</v>
      </c>
    </row>
    <row r="274" spans="1:9" ht="13.5" thickBot="1" x14ac:dyDescent="0.25">
      <c r="A274" s="54"/>
      <c r="B274" s="54"/>
      <c r="C274" s="76"/>
      <c r="D274" s="76"/>
      <c r="E274" s="76"/>
      <c r="F274" s="54"/>
      <c r="G274" s="54"/>
      <c r="H274" s="54"/>
      <c r="I274" s="252"/>
    </row>
    <row r="275" spans="1:9" ht="13.5" thickBot="1" x14ac:dyDescent="0.25">
      <c r="A275" s="373" t="s">
        <v>431</v>
      </c>
      <c r="B275" s="374"/>
      <c r="C275" s="375" t="s">
        <v>432</v>
      </c>
      <c r="D275" s="376"/>
      <c r="E275" s="135">
        <f>SUM(E276:E282)</f>
        <v>719750</v>
      </c>
      <c r="F275" s="136"/>
      <c r="G275" s="123"/>
      <c r="H275" s="137"/>
      <c r="I275" s="253">
        <f t="shared" ref="I275:I281" si="45">E275+H275</f>
        <v>719750</v>
      </c>
    </row>
    <row r="276" spans="1:9" ht="12.75" x14ac:dyDescent="0.2">
      <c r="A276" s="54" t="s">
        <v>433</v>
      </c>
      <c r="B276" s="75" t="s">
        <v>434</v>
      </c>
      <c r="C276" s="54">
        <v>130000</v>
      </c>
      <c r="D276" s="54">
        <v>3</v>
      </c>
      <c r="E276" s="73">
        <f t="shared" ref="E276:E281" si="46">D276*C276</f>
        <v>390000</v>
      </c>
      <c r="F276" s="57"/>
      <c r="G276" s="57"/>
      <c r="H276" s="58"/>
      <c r="I276" s="247">
        <f t="shared" si="45"/>
        <v>390000</v>
      </c>
    </row>
    <row r="277" spans="1:9" ht="12.75" x14ac:dyDescent="0.2">
      <c r="A277" s="57" t="s">
        <v>435</v>
      </c>
      <c r="B277" s="55" t="s">
        <v>434</v>
      </c>
      <c r="C277" s="57">
        <v>10200</v>
      </c>
      <c r="D277" s="57">
        <v>15</v>
      </c>
      <c r="E277" s="58">
        <f t="shared" si="46"/>
        <v>153000</v>
      </c>
      <c r="F277" s="57"/>
      <c r="G277" s="57"/>
      <c r="H277" s="57"/>
      <c r="I277" s="243">
        <f t="shared" si="45"/>
        <v>153000</v>
      </c>
    </row>
    <row r="278" spans="1:9" ht="12.75" x14ac:dyDescent="0.2">
      <c r="A278" s="57" t="s">
        <v>436</v>
      </c>
      <c r="B278" s="55" t="s">
        <v>434</v>
      </c>
      <c r="C278" s="57">
        <v>32250</v>
      </c>
      <c r="D278" s="57">
        <v>1</v>
      </c>
      <c r="E278" s="58">
        <f t="shared" si="46"/>
        <v>32250</v>
      </c>
      <c r="F278" s="57"/>
      <c r="G278" s="57"/>
      <c r="H278" s="57"/>
      <c r="I278" s="243">
        <f t="shared" si="45"/>
        <v>32250</v>
      </c>
    </row>
    <row r="279" spans="1:9" ht="12.75" x14ac:dyDescent="0.2">
      <c r="A279" s="57" t="s">
        <v>437</v>
      </c>
      <c r="B279" s="55" t="s">
        <v>434</v>
      </c>
      <c r="C279" s="57">
        <v>6500</v>
      </c>
      <c r="D279" s="57">
        <v>3</v>
      </c>
      <c r="E279" s="58">
        <f t="shared" si="46"/>
        <v>19500</v>
      </c>
      <c r="F279" s="57"/>
      <c r="G279" s="57"/>
      <c r="H279" s="57"/>
      <c r="I279" s="243">
        <f t="shared" si="45"/>
        <v>19500</v>
      </c>
    </row>
    <row r="280" spans="1:9" ht="12.75" x14ac:dyDescent="0.2">
      <c r="A280" s="57" t="s">
        <v>438</v>
      </c>
      <c r="B280" s="55" t="s">
        <v>434</v>
      </c>
      <c r="C280" s="57">
        <v>15000</v>
      </c>
      <c r="D280" s="57">
        <v>1</v>
      </c>
      <c r="E280" s="58">
        <f t="shared" si="46"/>
        <v>15000</v>
      </c>
      <c r="F280" s="57"/>
      <c r="G280" s="57"/>
      <c r="H280" s="57"/>
      <c r="I280" s="243">
        <f t="shared" si="45"/>
        <v>15000</v>
      </c>
    </row>
    <row r="281" spans="1:9" ht="12.75" x14ac:dyDescent="0.2">
      <c r="A281" s="57" t="s">
        <v>439</v>
      </c>
      <c r="B281" s="55" t="s">
        <v>434</v>
      </c>
      <c r="C281" s="57">
        <v>22000</v>
      </c>
      <c r="D281" s="57">
        <v>5</v>
      </c>
      <c r="E281" s="58">
        <f t="shared" si="46"/>
        <v>110000</v>
      </c>
      <c r="F281" s="57"/>
      <c r="G281" s="57"/>
      <c r="H281" s="57"/>
      <c r="I281" s="243">
        <f t="shared" si="45"/>
        <v>110000</v>
      </c>
    </row>
    <row r="282" spans="1:9" ht="12.75" x14ac:dyDescent="0.2">
      <c r="A282" s="57"/>
      <c r="B282" s="57"/>
      <c r="C282" s="57"/>
      <c r="D282" s="57"/>
      <c r="E282" s="57"/>
      <c r="F282" s="57"/>
      <c r="G282" s="57"/>
      <c r="H282" s="57"/>
      <c r="I282" s="243"/>
    </row>
    <row r="283" spans="1:9" ht="12.75" x14ac:dyDescent="0.2">
      <c r="A283" s="138" t="s">
        <v>440</v>
      </c>
      <c r="B283" s="138"/>
      <c r="C283" s="138"/>
      <c r="D283" s="138"/>
      <c r="E283" s="127">
        <f>E273+E275</f>
        <v>8438940.75</v>
      </c>
      <c r="F283" s="127"/>
      <c r="G283" s="127"/>
      <c r="H283" s="127"/>
      <c r="I283" s="245">
        <f>I273+I275</f>
        <v>8438940.75</v>
      </c>
    </row>
    <row r="284" spans="1:9" ht="12.75" x14ac:dyDescent="0.2">
      <c r="A284" s="57"/>
      <c r="B284" s="57"/>
      <c r="C284" s="57"/>
      <c r="D284" s="57"/>
      <c r="E284" s="57"/>
      <c r="F284" s="57"/>
      <c r="G284" s="57"/>
      <c r="H284" s="57"/>
      <c r="I284" s="243"/>
    </row>
    <row r="285" spans="1:9" ht="12.75" x14ac:dyDescent="0.2">
      <c r="A285" s="138" t="s">
        <v>441</v>
      </c>
      <c r="B285" s="57"/>
      <c r="C285" s="77">
        <v>0.15</v>
      </c>
      <c r="D285" s="57"/>
      <c r="E285" s="127">
        <f>E283*0.15</f>
        <v>1265841.1125</v>
      </c>
      <c r="F285" s="127"/>
      <c r="G285" s="127"/>
      <c r="H285" s="127"/>
      <c r="I285" s="245">
        <f>I283*0.15</f>
        <v>1265841.1125</v>
      </c>
    </row>
    <row r="286" spans="1:9" ht="12.75" x14ac:dyDescent="0.2">
      <c r="A286" s="57"/>
      <c r="B286" s="57"/>
      <c r="C286" s="57"/>
      <c r="D286" s="57"/>
      <c r="E286" s="57"/>
      <c r="F286" s="57"/>
      <c r="G286" s="57"/>
      <c r="H286" s="57"/>
      <c r="I286" s="243"/>
    </row>
    <row r="287" spans="1:9" ht="12.75" x14ac:dyDescent="0.2">
      <c r="A287" s="139" t="s">
        <v>442</v>
      </c>
      <c r="B287" s="138"/>
      <c r="C287" s="138"/>
      <c r="D287" s="138"/>
      <c r="E287" s="245">
        <f>E285+E283</f>
        <v>9704781.8625000007</v>
      </c>
      <c r="F287" s="127"/>
      <c r="G287" s="127"/>
      <c r="H287" s="127">
        <f>H285+H283</f>
        <v>0</v>
      </c>
      <c r="I287" s="245">
        <f>I285+I283</f>
        <v>9704781.8625000007</v>
      </c>
    </row>
    <row r="288" spans="1:9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39" customHeight="1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</sheetData>
  <mergeCells count="42">
    <mergeCell ref="A1:I1"/>
    <mergeCell ref="A100:I100"/>
    <mergeCell ref="A101:I101"/>
    <mergeCell ref="A103:B103"/>
    <mergeCell ref="C103:D103"/>
    <mergeCell ref="A71:B71"/>
    <mergeCell ref="C71:D71"/>
    <mergeCell ref="A85:B85"/>
    <mergeCell ref="A7:B7"/>
    <mergeCell ref="C7:D7"/>
    <mergeCell ref="D3:E3"/>
    <mergeCell ref="G3:H3"/>
    <mergeCell ref="A5:I5"/>
    <mergeCell ref="A6:I6"/>
    <mergeCell ref="A22:B22"/>
    <mergeCell ref="C85:D85"/>
    <mergeCell ref="C22:D22"/>
    <mergeCell ref="A196:B196"/>
    <mergeCell ref="C196:D196"/>
    <mergeCell ref="A210:B210"/>
    <mergeCell ref="C210:D210"/>
    <mergeCell ref="C119:D119"/>
    <mergeCell ref="A37:B37"/>
    <mergeCell ref="C37:D37"/>
    <mergeCell ref="A117:I117"/>
    <mergeCell ref="A118:I118"/>
    <mergeCell ref="A193:F193"/>
    <mergeCell ref="A194:F194"/>
    <mergeCell ref="C134:D134"/>
    <mergeCell ref="C163:D163"/>
    <mergeCell ref="A178:B178"/>
    <mergeCell ref="C178:D178"/>
    <mergeCell ref="A223:B223"/>
    <mergeCell ref="C223:D223"/>
    <mergeCell ref="A275:B275"/>
    <mergeCell ref="C275:D275"/>
    <mergeCell ref="A239:I239"/>
    <mergeCell ref="A240:I240"/>
    <mergeCell ref="A242:B242"/>
    <mergeCell ref="C242:D242"/>
    <mergeCell ref="A257:B257"/>
    <mergeCell ref="C257:D257"/>
  </mergeCells>
  <pageMargins left="0.83" right="0.70866141732283472" top="0.43307086614173229" bottom="0.82677165354330717" header="0" footer="0"/>
  <pageSetup scale="65" orientation="portrait" r:id="rId1"/>
  <ignoredErrors>
    <ignoredError sqref="E71 H71:I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Protec, Conserv y Manejo RRNN</vt:lpstr>
      <vt:lpstr>Programa de Administracion</vt:lpstr>
      <vt:lpstr>Programa Desarrollo Comunitario</vt:lpstr>
      <vt:lpstr>Coadmon y Manejo Territorial </vt:lpstr>
      <vt:lpstr>Programa de Uso Publico</vt:lpstr>
      <vt:lpstr>Presupuesto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LUCRECIA MORATAYA</cp:lastModifiedBy>
  <cp:revision/>
  <cp:lastPrinted>2021-12-16T18:10:58Z</cp:lastPrinted>
  <dcterms:created xsi:type="dcterms:W3CDTF">2019-06-11T21:55:36Z</dcterms:created>
  <dcterms:modified xsi:type="dcterms:W3CDTF">2021-12-16T18:38:28Z</dcterms:modified>
  <cp:category/>
  <cp:contentStatus/>
</cp:coreProperties>
</file>